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035" windowHeight="7170"/>
  </bookViews>
  <sheets>
    <sheet name="2111" sheetId="6" r:id="rId1"/>
    <sheet name="2210" sheetId="7" r:id="rId2"/>
    <sheet name="2220" sheetId="8" r:id="rId3"/>
    <sheet name="2230" sheetId="1" r:id="rId4"/>
    <sheet name="2240" sheetId="2" r:id="rId5"/>
    <sheet name="2270" sheetId="3" r:id="rId6"/>
  </sheets>
  <calcPr calcId="125725"/>
</workbook>
</file>

<file path=xl/calcChain.xml><?xml version="1.0" encoding="utf-8"?>
<calcChain xmlns="http://schemas.openxmlformats.org/spreadsheetml/2006/main">
  <c r="L22" i="3"/>
  <c r="L25" i="2"/>
  <c r="L21" i="3"/>
  <c r="L22" i="2"/>
  <c r="L14" i="1"/>
  <c r="L11"/>
  <c r="L10"/>
  <c r="L71" i="7"/>
  <c r="L70"/>
  <c r="L65"/>
  <c r="L69"/>
  <c r="L68"/>
  <c r="L67"/>
  <c r="L66"/>
  <c r="L63" l="1"/>
  <c r="L62"/>
  <c r="L61"/>
  <c r="L51" i="1" l="1"/>
  <c r="L10" i="3"/>
  <c r="L7" i="8"/>
  <c r="L6"/>
  <c r="L16" i="2"/>
  <c r="L50" i="1"/>
  <c r="L49"/>
  <c r="L44" i="7"/>
  <c r="L39"/>
  <c r="L32"/>
  <c r="L26"/>
  <c r="L21"/>
  <c r="L57"/>
  <c r="L59" s="1"/>
  <c r="L50"/>
  <c r="L49"/>
  <c r="L48"/>
  <c r="L47"/>
  <c r="L48" i="1"/>
  <c r="L47"/>
  <c r="L44"/>
  <c r="L45"/>
  <c r="L46" s="1"/>
  <c r="L42"/>
  <c r="L41"/>
  <c r="L40"/>
  <c r="L39"/>
  <c r="L38"/>
  <c r="L37"/>
  <c r="L36"/>
  <c r="L35"/>
  <c r="L34"/>
  <c r="L53" i="7"/>
  <c r="L56" s="1"/>
  <c r="L43" i="1" l="1"/>
  <c r="L9" i="8"/>
  <c r="L51" i="7"/>
  <c r="L43"/>
  <c r="L42"/>
  <c r="L38"/>
  <c r="L37"/>
  <c r="L36"/>
  <c r="L35"/>
  <c r="L31"/>
  <c r="L30"/>
  <c r="L25"/>
  <c r="L24"/>
  <c r="L23"/>
  <c r="L20"/>
  <c r="L19"/>
  <c r="L12"/>
  <c r="L34"/>
  <c r="L29"/>
  <c r="L28"/>
  <c r="L18"/>
  <c r="L13"/>
  <c r="L11" i="2"/>
  <c r="L7"/>
  <c r="L17" i="3"/>
  <c r="L16"/>
  <c r="L11"/>
  <c r="L15" i="2"/>
  <c r="L33" i="1"/>
  <c r="L31"/>
  <c r="L30"/>
  <c r="L29"/>
  <c r="L28"/>
  <c r="L27"/>
  <c r="L26"/>
  <c r="L25"/>
  <c r="L24"/>
  <c r="L23"/>
  <c r="L21"/>
  <c r="L20"/>
  <c r="L19"/>
  <c r="L54" s="1"/>
  <c r="L18"/>
  <c r="L16"/>
  <c r="L13"/>
  <c r="L9"/>
  <c r="L32" l="1"/>
  <c r="L16" i="7"/>
  <c r="L22" i="1"/>
  <c r="L8" i="7"/>
  <c r="L7"/>
  <c r="L10" l="1"/>
  <c r="L17" i="1"/>
  <c r="L12" i="2" l="1"/>
  <c r="L13" l="1"/>
  <c r="L8" i="3"/>
  <c r="L7"/>
  <c r="L9" l="1"/>
  <c r="L7" i="1" l="1"/>
  <c r="L6"/>
  <c r="L8" l="1"/>
</calcChain>
</file>

<file path=xl/sharedStrings.xml><?xml version="1.0" encoding="utf-8"?>
<sst xmlns="http://schemas.openxmlformats.org/spreadsheetml/2006/main" count="465" uniqueCount="268">
  <si>
    <t>Постачальник</t>
  </si>
  <si>
    <t>Юридична адреса</t>
  </si>
  <si>
    <t>Найменування товару</t>
  </si>
  <si>
    <t>К-сть</t>
  </si>
  <si>
    <t>Ціна</t>
  </si>
  <si>
    <t>Сума</t>
  </si>
  <si>
    <t>№ з/п</t>
  </si>
  <si>
    <t>Договір, дата</t>
  </si>
  <si>
    <t>Процедура закупівлі</t>
  </si>
  <si>
    <t>Сума  договору</t>
  </si>
  <si>
    <t>Придбано в поточному місяці</t>
  </si>
  <si>
    <t xml:space="preserve"> Допорогова, вартість закупівлі не перевищує порогові показника (абз.1 ч1 ст2 ЗУ "Про публічні торги")</t>
  </si>
  <si>
    <t>1.</t>
  </si>
  <si>
    <t>Разом</t>
  </si>
  <si>
    <t>2.</t>
  </si>
  <si>
    <t>3.</t>
  </si>
  <si>
    <t>4.</t>
  </si>
  <si>
    <t>ТОВ "АВІС"</t>
  </si>
  <si>
    <t>Закарпатська обл., м.Мукачево, вул. М. Маклая,11</t>
  </si>
  <si>
    <t>5.</t>
  </si>
  <si>
    <t>6.</t>
  </si>
  <si>
    <t>Молоко</t>
  </si>
  <si>
    <t>Сметана</t>
  </si>
  <si>
    <t>7.</t>
  </si>
  <si>
    <t>Сир твердий</t>
  </si>
  <si>
    <t>Сир м'який, кисломолочний</t>
  </si>
  <si>
    <t>Яйце столове</t>
  </si>
  <si>
    <t>Кефір</t>
  </si>
  <si>
    <t>ММКП "Мукачівводоканал"</t>
  </si>
  <si>
    <t>Закарпатська обл. м.Мукачево, вул. Миру,7</t>
  </si>
  <si>
    <t>Водопостачання та водовідведення</t>
  </si>
  <si>
    <t>ПАТ "Закарпаттяобленерго"</t>
  </si>
  <si>
    <t>Переговорна процедура</t>
  </si>
  <si>
    <t>Закарпатська обл., м.Мукачево, вул. Грушевського,25</t>
  </si>
  <si>
    <t>Електроенергія</t>
  </si>
  <si>
    <t>ТОВ "Закарпатзбут"</t>
  </si>
  <si>
    <t>Закарпатська обл., м.Ужгород, вул. Погорєлова,2</t>
  </si>
  <si>
    <t>Природний</t>
  </si>
  <si>
    <t>газ</t>
  </si>
  <si>
    <t>ПАТ "Закарпатгаз"</t>
  </si>
  <si>
    <t xml:space="preserve">Розподіл </t>
  </si>
  <si>
    <t>природного</t>
  </si>
  <si>
    <t>газу</t>
  </si>
  <si>
    <t>FRBB017</t>
  </si>
  <si>
    <t>09442M</t>
  </si>
  <si>
    <t>Закарпатська обл. м.Ужгород, вул. Кирила і Мефодія,4</t>
  </si>
  <si>
    <t>Телефонний зв'язок, послуги провайдера</t>
  </si>
  <si>
    <t>ПАТ "Укртелеком" Закарпатська філія</t>
  </si>
  <si>
    <t>Абонплата за телефон</t>
  </si>
  <si>
    <t>Міжміські переговори</t>
  </si>
  <si>
    <t>Абонплата за ADSL</t>
  </si>
  <si>
    <t>ТОВ "Гасіч"</t>
  </si>
  <si>
    <t>Спостереження за спрацюванням засобів пожежної сигналізації та профілактичне обслуговування системи пожежогасіння</t>
  </si>
  <si>
    <t>ТОВ "АВЕ Мукачево"</t>
  </si>
  <si>
    <t>Закарпатська обл., м.Мукачево, вул Тімірязєва,78</t>
  </si>
  <si>
    <t>Закарпатська обл., м.Мукачево, вул.Миру 151</t>
  </si>
  <si>
    <t>Вивіз побутових відходів</t>
  </si>
  <si>
    <t>Управління поліції охорони в Закарпатській обл.</t>
  </si>
  <si>
    <t>Закарпатська обл., м.Ужгород, вул.Ференца Ракоці, 13а</t>
  </si>
  <si>
    <t>Послуги з охорони об'єкта (тривожна кнопка)</t>
  </si>
  <si>
    <t xml:space="preserve">Касове обслуговування </t>
  </si>
  <si>
    <t>Закарпатська обл., м.Ужгород, вул.Гойди, 10</t>
  </si>
  <si>
    <t>КЕКВ</t>
  </si>
  <si>
    <t xml:space="preserve">   Напрям видатків</t>
  </si>
  <si>
    <t>Заробітна плата</t>
  </si>
  <si>
    <t>Нарахування на заробітну плату</t>
  </si>
  <si>
    <t>Видатки на відрядження всього:</t>
  </si>
  <si>
    <t>в т.ч. за кордон</t>
  </si>
  <si>
    <t>Податки, збори</t>
  </si>
  <si>
    <t>Кількість службових відряджень</t>
  </si>
  <si>
    <t>Допомога дітям-сиротам</t>
  </si>
  <si>
    <t>Хліб житній</t>
  </si>
  <si>
    <t>Хліб пшеничн.</t>
  </si>
  <si>
    <t>Всього</t>
  </si>
  <si>
    <t>в т.ч. відрядження на курси підвищення кваліфікації</t>
  </si>
  <si>
    <t>Курси підвищення кваліфікації</t>
  </si>
  <si>
    <t>№16  від 23.01.18</t>
  </si>
  <si>
    <t>№21 від 22.01.18</t>
  </si>
  <si>
    <t>ВСЬОГО</t>
  </si>
  <si>
    <t>ВСЬОГО 2270</t>
  </si>
  <si>
    <t>Допорогова вартість закупівлі не перевищує порогові показники (абз.1 ч.1 ст.2 ЗУ "Про публічні торги)</t>
  </si>
  <si>
    <t xml:space="preserve">Канцтовари                                                                                                      </t>
  </si>
  <si>
    <t>ФОП Данканич К.М.</t>
  </si>
  <si>
    <t>Закарпатська обл., Мукачівський р-н, с. Н.Коропець, вул. Горького,26</t>
  </si>
  <si>
    <t>ТОВ "Натурпродукт"</t>
  </si>
  <si>
    <t>Закарпатська обл., м.Мукачево, вул. Ужгородська</t>
  </si>
  <si>
    <t>13.</t>
  </si>
  <si>
    <t>Сардельки</t>
  </si>
  <si>
    <t>печиво</t>
  </si>
  <si>
    <t>вафлі</t>
  </si>
  <si>
    <t>Макаронні вироби</t>
  </si>
  <si>
    <t>Курятина</t>
  </si>
  <si>
    <t>12.</t>
  </si>
  <si>
    <t>капуста</t>
  </si>
  <si>
    <t>помідори</t>
  </si>
  <si>
    <t>цибуля</t>
  </si>
  <si>
    <t>часник</t>
  </si>
  <si>
    <t>морква</t>
  </si>
  <si>
    <t>перець</t>
  </si>
  <si>
    <t>буряк</t>
  </si>
  <si>
    <t>11.</t>
  </si>
  <si>
    <t>ПП Пехньо О.М.</t>
  </si>
  <si>
    <t>Закарпатська обл., м.Мукачево, вул. Менделєєва,3</t>
  </si>
  <si>
    <t>Яблука</t>
  </si>
  <si>
    <t>№14 від 21.01.19</t>
  </si>
  <si>
    <t>№16  від 21.01.19</t>
  </si>
  <si>
    <t>№16-1 від 21.01.19</t>
  </si>
  <si>
    <t>№17 від 21.01.19</t>
  </si>
  <si>
    <t>Вершкове масло</t>
  </si>
  <si>
    <t>ПП Макогон Н.О.</t>
  </si>
  <si>
    <t>8.</t>
  </si>
  <si>
    <t>№8 від 25.01.19</t>
  </si>
  <si>
    <t>№22 від 25.01.19</t>
  </si>
  <si>
    <t>№4а від 25.01.19</t>
  </si>
  <si>
    <t>№26 від 25.01.19</t>
  </si>
  <si>
    <t>№7 від 25.01.19</t>
  </si>
  <si>
    <t>№ 3а від 30.01.19</t>
  </si>
  <si>
    <t>№2 від 25.01.19</t>
  </si>
  <si>
    <t>ПАТ "Державний ощадний банк України"</t>
  </si>
  <si>
    <t>Закарпатська обл., м.Мукачево, вул Я.Мудрого,10</t>
  </si>
  <si>
    <t>109/01-19 від 23.01.19</t>
  </si>
  <si>
    <t>ФОП Рубіш М.І.</t>
  </si>
  <si>
    <t>Обслуговування програмного забезпечення        1-с</t>
  </si>
  <si>
    <t>122 від  19.01.15, д\у 6 від 23.01.19</t>
  </si>
  <si>
    <t>177 від 22.01.19</t>
  </si>
  <si>
    <t>Розподіл електроенергії</t>
  </si>
  <si>
    <t>170029 від 25.01.19</t>
  </si>
  <si>
    <t>ТОВ "Закарпаттяенергозбут"</t>
  </si>
  <si>
    <t>Закарпатська обл., м.Ужгород, вул. Жупанатська,18</t>
  </si>
  <si>
    <t>№170029 від 10.01.19</t>
  </si>
  <si>
    <t>Допорогова вартість закупівлі не перевищує порогові показники (абз.1част.1ст.2 ЗУ"Про публічні закупівлі")</t>
  </si>
  <si>
    <t>41BB887-29-19</t>
  </si>
  <si>
    <t>Абонплата за модем</t>
  </si>
  <si>
    <t>ПП Роман О.Д.</t>
  </si>
  <si>
    <t>ФОП Пензелик Н.Я.</t>
  </si>
  <si>
    <t>Закарпатська обл., м.Мукачево, вул. Драгоманова,55</t>
  </si>
  <si>
    <t>Допорогова вартість закупівлі не перевищує порогові показники (абз.1 ч.1 ст.2 ЗУ "Про публічні закупівлі)</t>
  </si>
  <si>
    <t>Закарпатська обл., м.Мукачево, вул. Верховинська,23</t>
  </si>
  <si>
    <t>№41 від 21.02.19</t>
  </si>
  <si>
    <t>кран вод. в\в</t>
  </si>
  <si>
    <t>прокладка рез.</t>
  </si>
  <si>
    <t>туалет-компакт</t>
  </si>
  <si>
    <t>ПП Симир В.С.</t>
  </si>
  <si>
    <t>Закарпатська обл., м.Мукачево , вул.Мондака,9</t>
  </si>
  <si>
    <t>Господарські товари</t>
  </si>
  <si>
    <t>№42 від 21.02.19</t>
  </si>
  <si>
    <t>№43 від 21.02.19</t>
  </si>
  <si>
    <t>Електротехнічне устаткування</t>
  </si>
  <si>
    <t>№44 від 21.02.19</t>
  </si>
  <si>
    <t xml:space="preserve">Допоміжна будівельна </t>
  </si>
  <si>
    <t>продукція</t>
  </si>
  <si>
    <t>Фарби, лаки, мастики</t>
  </si>
  <si>
    <t>№45 від 21.02.19</t>
  </si>
  <si>
    <t>Інші господарські товари</t>
  </si>
  <si>
    <t>№46 від 21.02.19</t>
  </si>
  <si>
    <t>ПП "Текстиль-контакт-Львів"</t>
  </si>
  <si>
    <t xml:space="preserve"> м.Львів, вул. Зелена,147</t>
  </si>
  <si>
    <t>Тканина та оздоблення</t>
  </si>
  <si>
    <t>мішковина м</t>
  </si>
  <si>
    <t>валик</t>
  </si>
  <si>
    <t>емаль жовта,2,8 кг</t>
  </si>
  <si>
    <t>емаль черв.,0,9кг</t>
  </si>
  <si>
    <t>лак</t>
  </si>
  <si>
    <t>ручка валика</t>
  </si>
  <si>
    <t>вимикач</t>
  </si>
  <si>
    <t>диклорітан</t>
  </si>
  <si>
    <t>клей ПВА,1л</t>
  </si>
  <si>
    <t>клей титан</t>
  </si>
  <si>
    <t>РАЗОМ</t>
  </si>
  <si>
    <t>ТОВ "Укрриба ЛТД"</t>
  </si>
  <si>
    <t>м.Львів,  вул. .городоцька,355Г</t>
  </si>
  <si>
    <t>Риба с\м</t>
  </si>
  <si>
    <t>№9 від 04.02.19</t>
  </si>
  <si>
    <t>Борошно</t>
  </si>
  <si>
    <t>№18 від 06.02.19</t>
  </si>
  <si>
    <t>Допорогова, (абз.1 ч1 ст.2 ЗУ"Про публічні закупівлі")</t>
  </si>
  <si>
    <t>Закарпатська обл., м.Мукачево, вул. М.Маклая,9</t>
  </si>
  <si>
    <t>№19 від 06.02.19</t>
  </si>
  <si>
    <t>ПП Машіко В.М.</t>
  </si>
  <si>
    <t>Закарпатська обл., Мукачівський р-н, с. В.Коропець, вул. Гагаріна,47</t>
  </si>
  <si>
    <t>М'ясо свинина</t>
  </si>
  <si>
    <t>М'ясо яловичина</t>
  </si>
  <si>
    <t>№6 від 08.02.19</t>
  </si>
  <si>
    <t>вівс.пласт.</t>
  </si>
  <si>
    <t>горох</t>
  </si>
  <si>
    <t>крупа гречана</t>
  </si>
  <si>
    <t>рис</t>
  </si>
  <si>
    <t>9.</t>
  </si>
  <si>
    <t>10.</t>
  </si>
  <si>
    <t>14.</t>
  </si>
  <si>
    <t>15.</t>
  </si>
  <si>
    <t>16.</t>
  </si>
  <si>
    <t>17.</t>
  </si>
  <si>
    <t>Інформація про укладені договори та обсяги платежів за договорами в березні  м-ці 2019р. КЕКВ 2230</t>
  </si>
  <si>
    <t>Інформація про видатки  на  заробітну плату, відрядження , виплату допомоги та сплату податкових платежів в березні м-ці 2019р.</t>
  </si>
  <si>
    <t>Інформація про укладені договори та обсяги платежів за договорами в березні м-ці 2019р. КЕКВ 2210</t>
  </si>
  <si>
    <t>Інформація про укладені договори та обсяги платежів за договорами в березні м-ці 2019р. КЕКВ 2220</t>
  </si>
  <si>
    <t>Інформація про укладені договори та обсяги платежів за договорами в березні м-ці 2019р. КЕКВ 2240</t>
  </si>
  <si>
    <t>Інформація про укладені договори та обсяги платежів за договорами в березні м-ці 2019р. КЕКВ 2270</t>
  </si>
  <si>
    <t>ФОП Дорош В.П.</t>
  </si>
  <si>
    <t>Закарпатська обл., м.Мукачево, вул Кооперативна,71/1</t>
  </si>
  <si>
    <t>Поточний ремонт та техобслуговува-ння автомобіля ВАЗЗ</t>
  </si>
  <si>
    <t>№3 від 01.03.19</t>
  </si>
  <si>
    <t>18-01/06 від 13.02.19</t>
  </si>
  <si>
    <t>2п0115 від 23.01.19</t>
  </si>
  <si>
    <t>№050618 від 05.06.19</t>
  </si>
  <si>
    <t>Автозапчастини</t>
  </si>
  <si>
    <t>№49 від 04.03.19</t>
  </si>
  <si>
    <t>резонатор шт</t>
  </si>
  <si>
    <t>автошини шт.</t>
  </si>
  <si>
    <t>Какао</t>
  </si>
  <si>
    <t>№24 від 04.03.19</t>
  </si>
  <si>
    <t>19.</t>
  </si>
  <si>
    <t>Чай</t>
  </si>
  <si>
    <t>№27 від 04.03.19</t>
  </si>
  <si>
    <t>№51 від 05.03.19</t>
  </si>
  <si>
    <t>ТОВ "Авто-сервіс"</t>
  </si>
  <si>
    <t>Закарпатська обл., м.Мукачево,        вул.Академіка Морозова,12</t>
  </si>
  <si>
    <t>Техогляд автомобіля</t>
  </si>
  <si>
    <t>№277/10 від 06.03.19</t>
  </si>
  <si>
    <t>Страхова компанія "Еталон"</t>
  </si>
  <si>
    <t>м.Київ, вул. Дегтярівська,33б, 2-й під'їзд</t>
  </si>
  <si>
    <t>Страхування автомобіля</t>
  </si>
  <si>
    <t>070000-50000085 від 07.03.19</t>
  </si>
  <si>
    <t>20.</t>
  </si>
  <si>
    <t>Овочі консервовані</t>
  </si>
  <si>
    <t>№11  від 12.03.19</t>
  </si>
  <si>
    <t>Картопля</t>
  </si>
  <si>
    <t>№1  від 13.03.19</t>
  </si>
  <si>
    <t>Фоп Деркач М.Я.</t>
  </si>
  <si>
    <t>Закарпатська обл., Мукачівський р-н, с.Руське,вул. Духновича,23</t>
  </si>
  <si>
    <t>№52 від 14.03.19</t>
  </si>
  <si>
    <t>мочалка</t>
  </si>
  <si>
    <t>держак</t>
  </si>
  <si>
    <t>відро</t>
  </si>
  <si>
    <t>щітка</t>
  </si>
  <si>
    <t>ФОП Олшиковська І.Ю.</t>
  </si>
  <si>
    <t>Закарпатська обл., м.Мукачево, вул. Росвигівська,36/25</t>
  </si>
  <si>
    <t>Світильники</t>
  </si>
  <si>
    <t>№53 від 14.03.19</t>
  </si>
  <si>
    <t>ТОВ "Мед-сервіс Львів"</t>
  </si>
  <si>
    <t>м.Дніпро, вул Панікахи, 29Д</t>
  </si>
  <si>
    <t>№54 від 20.03.18</t>
  </si>
  <si>
    <t xml:space="preserve">Медматеріали та медикаменти </t>
  </si>
  <si>
    <t>070000-50000089 від 21.03.19</t>
  </si>
  <si>
    <t>21.</t>
  </si>
  <si>
    <t>Фруктові та овочі соки</t>
  </si>
  <si>
    <t>№55  від 21.03.18</t>
  </si>
  <si>
    <t>ТОВ "Епіцентр К"</t>
  </si>
  <si>
    <t>Закарпатська обл., м.Мукачево, вул. Лавківська, 1Д</t>
  </si>
  <si>
    <t>Допорогові закупівлі (абз.1 ч.1 ст.2 ЗУ "Про публічні закупівлі"</t>
  </si>
  <si>
    <t xml:space="preserve">Госптовари:     </t>
  </si>
  <si>
    <t>№56 від 25.03.19</t>
  </si>
  <si>
    <t>мішки д/сміття</t>
  </si>
  <si>
    <t>горщик д/квітів</t>
  </si>
  <si>
    <t>ПП Дьоміна О.А.</t>
  </si>
  <si>
    <t>м.Ужгород,                           вул.8-го березня, 30</t>
  </si>
  <si>
    <t>Супровід , оновлення програмного забезпечення "М.Е.DOC"</t>
  </si>
  <si>
    <t>22112567 від 22.03.19</t>
  </si>
  <si>
    <t>ФОП Деркач М.Я.</t>
  </si>
  <si>
    <t>№57 від 26.03.19</t>
  </si>
  <si>
    <t>Господарські товари                                      контейнер</t>
  </si>
  <si>
    <t>контейнер</t>
  </si>
  <si>
    <t>крупа кукурудзяна</t>
  </si>
  <si>
    <t>крупа манна</t>
  </si>
  <si>
    <t>Технічне обстеження стану газопроводу</t>
  </si>
  <si>
    <t>№6В880-905-19 від  14.02.19</t>
  </si>
  <si>
    <t>187 від 28.03.19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</si>
</sst>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2" fontId="0" fillId="0" borderId="0" xfId="0" applyNumberFormat="1"/>
    <xf numFmtId="0" fontId="0" fillId="0" borderId="4" xfId="0" applyBorder="1"/>
    <xf numFmtId="2" fontId="1" fillId="0" borderId="0" xfId="0" applyNumberFormat="1" applyFont="1"/>
    <xf numFmtId="2" fontId="1" fillId="0" borderId="4" xfId="0" applyNumberFormat="1" applyFont="1" applyBorder="1"/>
    <xf numFmtId="0" fontId="1" fillId="0" borderId="4" xfId="0" applyFont="1" applyBorder="1"/>
    <xf numFmtId="0" fontId="1" fillId="0" borderId="0" xfId="0" applyFont="1" applyAlignment="1">
      <alignment vertical="top" wrapText="1"/>
    </xf>
    <xf numFmtId="2" fontId="1" fillId="0" borderId="0" xfId="0" applyNumberFormat="1" applyFont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2" fontId="1" fillId="0" borderId="2" xfId="0" applyNumberFormat="1" applyFont="1" applyBorder="1" applyAlignment="1">
      <alignment vertical="top"/>
    </xf>
    <xf numFmtId="2" fontId="1" fillId="0" borderId="4" xfId="0" applyNumberFormat="1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/>
    </xf>
    <xf numFmtId="0" fontId="0" fillId="0" borderId="0" xfId="0" applyAlignment="1"/>
    <xf numFmtId="0" fontId="1" fillId="0" borderId="0" xfId="0" applyFont="1" applyBorder="1"/>
    <xf numFmtId="0" fontId="4" fillId="0" borderId="0" xfId="0" applyFont="1" applyAlignment="1"/>
    <xf numFmtId="0" fontId="1" fillId="0" borderId="6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1" fillId="0" borderId="8" xfId="0" applyFont="1" applyBorder="1"/>
    <xf numFmtId="0" fontId="1" fillId="0" borderId="3" xfId="0" applyFont="1" applyBorder="1"/>
    <xf numFmtId="0" fontId="1" fillId="0" borderId="3" xfId="0" applyFont="1" applyBorder="1" applyAlignment="1">
      <alignment vertical="top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vertical="top" wrapText="1"/>
    </xf>
    <xf numFmtId="0" fontId="1" fillId="0" borderId="7" xfId="0" applyFont="1" applyBorder="1"/>
    <xf numFmtId="0" fontId="3" fillId="0" borderId="3" xfId="0" applyFont="1" applyBorder="1" applyAlignment="1">
      <alignment vertical="top" wrapText="1"/>
    </xf>
    <xf numFmtId="2" fontId="1" fillId="0" borderId="7" xfId="0" applyNumberFormat="1" applyFont="1" applyBorder="1"/>
    <xf numFmtId="2" fontId="1" fillId="0" borderId="8" xfId="0" applyNumberFormat="1" applyFont="1" applyBorder="1"/>
    <xf numFmtId="2" fontId="0" fillId="0" borderId="3" xfId="0" applyNumberFormat="1" applyBorder="1"/>
    <xf numFmtId="2" fontId="1" fillId="0" borderId="8" xfId="0" applyNumberFormat="1" applyFont="1" applyBorder="1" applyAlignment="1">
      <alignment vertical="top"/>
    </xf>
    <xf numFmtId="2" fontId="1" fillId="0" borderId="3" xfId="0" applyNumberFormat="1" applyFont="1" applyBorder="1"/>
    <xf numFmtId="2" fontId="1" fillId="0" borderId="7" xfId="0" applyNumberFormat="1" applyFont="1" applyFill="1" applyBorder="1"/>
    <xf numFmtId="2" fontId="1" fillId="0" borderId="8" xfId="0" applyNumberFormat="1" applyFont="1" applyFill="1" applyBorder="1"/>
    <xf numFmtId="2" fontId="1" fillId="0" borderId="3" xfId="0" applyNumberFormat="1" applyFont="1" applyFill="1" applyBorder="1"/>
    <xf numFmtId="2" fontId="1" fillId="0" borderId="3" xfId="0" applyNumberFormat="1" applyFont="1" applyFill="1" applyBorder="1" applyAlignment="1">
      <alignment vertical="top"/>
    </xf>
    <xf numFmtId="2" fontId="1" fillId="0" borderId="7" xfId="0" applyNumberFormat="1" applyFont="1" applyFill="1" applyBorder="1" applyAlignment="1">
      <alignment vertical="top"/>
    </xf>
    <xf numFmtId="0" fontId="1" fillId="0" borderId="9" xfId="0" applyFont="1" applyBorder="1"/>
    <xf numFmtId="0" fontId="0" fillId="0" borderId="8" xfId="0" applyBorder="1" applyAlignment="1"/>
    <xf numFmtId="0" fontId="1" fillId="0" borderId="7" xfId="0" applyFont="1" applyBorder="1" applyAlignment="1">
      <alignment wrapText="1"/>
    </xf>
    <xf numFmtId="2" fontId="1" fillId="0" borderId="0" xfId="0" applyNumberFormat="1" applyFont="1" applyBorder="1"/>
    <xf numFmtId="2" fontId="1" fillId="0" borderId="0" xfId="0" applyNumberFormat="1" applyFont="1" applyAlignment="1">
      <alignment vertical="center"/>
    </xf>
    <xf numFmtId="0" fontId="1" fillId="0" borderId="1" xfId="0" applyFont="1" applyBorder="1"/>
    <xf numFmtId="2" fontId="1" fillId="0" borderId="1" xfId="0" applyNumberFormat="1" applyFont="1" applyBorder="1"/>
    <xf numFmtId="2" fontId="1" fillId="0" borderId="9" xfId="0" applyNumberFormat="1" applyFont="1" applyBorder="1"/>
    <xf numFmtId="0" fontId="1" fillId="0" borderId="0" xfId="0" applyFont="1" applyAlignment="1">
      <alignment vertical="center" wrapText="1"/>
    </xf>
    <xf numFmtId="0" fontId="0" fillId="0" borderId="7" xfId="0" applyBorder="1" applyAlignment="1">
      <alignment vertical="top"/>
    </xf>
    <xf numFmtId="0" fontId="1" fillId="0" borderId="2" xfId="0" applyFont="1" applyBorder="1"/>
    <xf numFmtId="2" fontId="1" fillId="0" borderId="2" xfId="0" applyNumberFormat="1" applyFont="1" applyBorder="1"/>
    <xf numFmtId="0" fontId="3" fillId="0" borderId="8" xfId="0" applyFont="1" applyBorder="1"/>
    <xf numFmtId="14" fontId="3" fillId="0" borderId="9" xfId="0" applyNumberFormat="1" applyFont="1" applyBorder="1"/>
    <xf numFmtId="14" fontId="3" fillId="0" borderId="8" xfId="0" applyNumberFormat="1" applyFont="1" applyBorder="1"/>
    <xf numFmtId="0" fontId="3" fillId="0" borderId="7" xfId="0" applyFont="1" applyBorder="1" applyAlignment="1">
      <alignment vertical="top"/>
    </xf>
    <xf numFmtId="164" fontId="1" fillId="0" borderId="7" xfId="0" applyNumberFormat="1" applyFont="1" applyBorder="1" applyAlignment="1">
      <alignment vertical="top"/>
    </xf>
    <xf numFmtId="0" fontId="3" fillId="0" borderId="7" xfId="0" applyFont="1" applyBorder="1"/>
    <xf numFmtId="0" fontId="2" fillId="0" borderId="3" xfId="0" applyFont="1" applyBorder="1" applyAlignment="1">
      <alignment vertical="top" wrapText="1"/>
    </xf>
    <xf numFmtId="2" fontId="1" fillId="0" borderId="4" xfId="0" applyNumberFormat="1" applyFont="1" applyBorder="1" applyAlignment="1">
      <alignment vertical="top" wrapText="1"/>
    </xf>
    <xf numFmtId="0" fontId="0" fillId="0" borderId="0" xfId="0" applyBorder="1"/>
    <xf numFmtId="0" fontId="1" fillId="0" borderId="3" xfId="0" applyFont="1" applyFill="1" applyBorder="1" applyAlignment="1">
      <alignment vertical="top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6" fillId="0" borderId="0" xfId="0" applyFont="1"/>
    <xf numFmtId="0" fontId="6" fillId="0" borderId="8" xfId="0" applyFont="1" applyBorder="1" applyAlignment="1">
      <alignment horizontal="center" vertical="center"/>
    </xf>
    <xf numFmtId="2" fontId="6" fillId="0" borderId="0" xfId="0" applyNumberFormat="1" applyFont="1" applyAlignment="1">
      <alignment horizontal="right" vertical="center"/>
    </xf>
    <xf numFmtId="0" fontId="6" fillId="0" borderId="8" xfId="0" applyFont="1" applyBorder="1"/>
    <xf numFmtId="2" fontId="1" fillId="0" borderId="0" xfId="0" applyNumberFormat="1" applyFont="1" applyFill="1" applyBorder="1" applyAlignment="1">
      <alignment vertical="top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2" fontId="6" fillId="0" borderId="7" xfId="0" applyNumberFormat="1" applyFont="1" applyBorder="1" applyAlignment="1">
      <alignment horizontal="right" vertical="center"/>
    </xf>
    <xf numFmtId="2" fontId="6" fillId="0" borderId="8" xfId="0" applyNumberFormat="1" applyFont="1" applyBorder="1" applyAlignment="1">
      <alignment horizontal="right" vertical="center"/>
    </xf>
    <xf numFmtId="2" fontId="1" fillId="0" borderId="3" xfId="0" applyNumberFormat="1" applyFont="1" applyFill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2" fontId="1" fillId="0" borderId="10" xfId="0" applyNumberFormat="1" applyFont="1" applyBorder="1"/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2" fontId="1" fillId="0" borderId="3" xfId="0" applyNumberFormat="1" applyFont="1" applyBorder="1" applyAlignment="1">
      <alignment vertical="top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2" fontId="1" fillId="0" borderId="9" xfId="0" applyNumberFormat="1" applyFont="1" applyBorder="1" applyAlignment="1">
      <alignment vertical="top"/>
    </xf>
    <xf numFmtId="2" fontId="8" fillId="0" borderId="3" xfId="0" applyNumberFormat="1" applyFont="1" applyFill="1" applyBorder="1"/>
    <xf numFmtId="0" fontId="8" fillId="0" borderId="3" xfId="0" applyFont="1" applyBorder="1"/>
    <xf numFmtId="0" fontId="1" fillId="0" borderId="3" xfId="0" applyFont="1" applyFill="1" applyBorder="1" applyAlignment="1">
      <alignment vertical="top" wrapText="1"/>
    </xf>
    <xf numFmtId="2" fontId="8" fillId="0" borderId="0" xfId="0" applyNumberFormat="1" applyFont="1"/>
    <xf numFmtId="0" fontId="1" fillId="0" borderId="3" xfId="0" applyFont="1" applyBorder="1" applyAlignment="1">
      <alignment horizontal="left" vertical="top" wrapText="1"/>
    </xf>
    <xf numFmtId="0" fontId="8" fillId="0" borderId="0" xfId="0" applyFont="1"/>
    <xf numFmtId="2" fontId="1" fillId="0" borderId="11" xfId="0" applyNumberFormat="1" applyFont="1" applyFill="1" applyBorder="1"/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1" fillId="0" borderId="7" xfId="0" applyFont="1" applyBorder="1" applyAlignment="1">
      <alignment horizontal="center" vertical="top"/>
    </xf>
    <xf numFmtId="2" fontId="1" fillId="0" borderId="7" xfId="0" applyNumberFormat="1" applyFont="1" applyBorder="1" applyAlignment="1">
      <alignment vertical="top"/>
    </xf>
    <xf numFmtId="0" fontId="9" fillId="0" borderId="0" xfId="0" applyFont="1"/>
    <xf numFmtId="2" fontId="9" fillId="0" borderId="0" xfId="0" applyNumberFormat="1" applyFont="1"/>
    <xf numFmtId="1" fontId="1" fillId="0" borderId="3" xfId="0" applyNumberFormat="1" applyFont="1" applyBorder="1" applyAlignment="1">
      <alignment vertical="top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vertical="top"/>
    </xf>
    <xf numFmtId="0" fontId="1" fillId="0" borderId="8" xfId="0" applyFont="1" applyBorder="1" applyAlignment="1">
      <alignment horizontal="center"/>
    </xf>
    <xf numFmtId="2" fontId="1" fillId="0" borderId="11" xfId="0" applyNumberFormat="1" applyFont="1" applyBorder="1"/>
    <xf numFmtId="0" fontId="1" fillId="0" borderId="9" xfId="0" applyFont="1" applyBorder="1" applyAlignment="1">
      <alignment horizontal="center"/>
    </xf>
    <xf numFmtId="2" fontId="1" fillId="0" borderId="14" xfId="0" applyNumberFormat="1" applyFont="1" applyBorder="1"/>
    <xf numFmtId="0" fontId="1" fillId="0" borderId="11" xfId="0" applyFont="1" applyBorder="1" applyAlignment="1">
      <alignment horizontal="left" vertical="top" wrapText="1"/>
    </xf>
    <xf numFmtId="0" fontId="8" fillId="0" borderId="4" xfId="0" applyFont="1" applyBorder="1" applyAlignment="1">
      <alignment vertical="top" wrapText="1"/>
    </xf>
    <xf numFmtId="2" fontId="8" fillId="0" borderId="5" xfId="0" applyNumberFormat="1" applyFont="1" applyFill="1" applyBorder="1" applyAlignment="1">
      <alignment vertical="top"/>
    </xf>
    <xf numFmtId="2" fontId="1" fillId="0" borderId="1" xfId="0" applyNumberFormat="1" applyFont="1" applyBorder="1" applyAlignment="1">
      <alignment vertical="top" wrapText="1"/>
    </xf>
    <xf numFmtId="1" fontId="1" fillId="0" borderId="4" xfId="0" applyNumberFormat="1" applyFont="1" applyBorder="1" applyAlignment="1">
      <alignment vertical="top"/>
    </xf>
    <xf numFmtId="1" fontId="1" fillId="0" borderId="0" xfId="0" applyNumberFormat="1" applyFont="1"/>
    <xf numFmtId="1" fontId="1" fillId="0" borderId="4" xfId="0" applyNumberFormat="1" applyFont="1" applyBorder="1"/>
    <xf numFmtId="1" fontId="1" fillId="0" borderId="1" xfId="0" applyNumberFormat="1" applyFont="1" applyBorder="1" applyAlignment="1">
      <alignment vertical="top"/>
    </xf>
    <xf numFmtId="165" fontId="1" fillId="0" borderId="4" xfId="0" applyNumberFormat="1" applyFont="1" applyBorder="1" applyAlignment="1">
      <alignment vertical="top"/>
    </xf>
    <xf numFmtId="165" fontId="1" fillId="0" borderId="3" xfId="0" applyNumberFormat="1" applyFont="1" applyBorder="1" applyAlignment="1">
      <alignment vertical="top"/>
    </xf>
    <xf numFmtId="166" fontId="1" fillId="0" borderId="0" xfId="0" applyNumberFormat="1" applyFont="1" applyAlignment="1">
      <alignment vertical="top"/>
    </xf>
    <xf numFmtId="2" fontId="8" fillId="0" borderId="5" xfId="0" applyNumberFormat="1" applyFont="1" applyFill="1" applyBorder="1"/>
    <xf numFmtId="2" fontId="1" fillId="0" borderId="14" xfId="0" applyNumberFormat="1" applyFont="1" applyFill="1" applyBorder="1" applyAlignment="1">
      <alignment vertical="top"/>
    </xf>
    <xf numFmtId="0" fontId="0" fillId="0" borderId="11" xfId="0" applyBorder="1"/>
    <xf numFmtId="2" fontId="0" fillId="0" borderId="0" xfId="0" applyNumberFormat="1" applyBorder="1"/>
    <xf numFmtId="2" fontId="1" fillId="0" borderId="11" xfId="0" applyNumberFormat="1" applyFont="1" applyFill="1" applyBorder="1" applyAlignment="1">
      <alignment vertical="top"/>
    </xf>
    <xf numFmtId="2" fontId="11" fillId="0" borderId="0" xfId="0" applyNumberFormat="1" applyFont="1"/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/>
    </xf>
    <xf numFmtId="49" fontId="1" fillId="0" borderId="3" xfId="0" applyNumberFormat="1" applyFont="1" applyFill="1" applyBorder="1" applyAlignment="1">
      <alignment vertical="top" wrapText="1"/>
    </xf>
    <xf numFmtId="2" fontId="1" fillId="0" borderId="0" xfId="0" applyNumberFormat="1" applyFont="1" applyFill="1"/>
    <xf numFmtId="0" fontId="0" fillId="0" borderId="3" xfId="0" applyBorder="1" applyAlignment="1"/>
    <xf numFmtId="0" fontId="1" fillId="0" borderId="3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9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5" fillId="0" borderId="8" xfId="0" applyFont="1" applyBorder="1"/>
    <xf numFmtId="0" fontId="0" fillId="0" borderId="3" xfId="0" applyBorder="1" applyAlignment="1"/>
    <xf numFmtId="0" fontId="1" fillId="0" borderId="3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8" xfId="0" applyBorder="1" applyAlignment="1"/>
    <xf numFmtId="0" fontId="1" fillId="0" borderId="7" xfId="0" applyFont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wrapText="1"/>
    </xf>
    <xf numFmtId="2" fontId="8" fillId="0" borderId="7" xfId="0" applyNumberFormat="1" applyFont="1" applyBorder="1"/>
    <xf numFmtId="2" fontId="1" fillId="0" borderId="7" xfId="0" applyNumberFormat="1" applyFont="1" applyFill="1" applyBorder="1" applyAlignment="1">
      <alignment vertical="top" wrapText="1"/>
    </xf>
    <xf numFmtId="0" fontId="9" fillId="0" borderId="3" xfId="0" applyFont="1" applyBorder="1"/>
    <xf numFmtId="1" fontId="1" fillId="0" borderId="12" xfId="0" applyNumberFormat="1" applyFont="1" applyBorder="1" applyAlignment="1">
      <alignment vertical="top"/>
    </xf>
    <xf numFmtId="1" fontId="1" fillId="0" borderId="11" xfId="0" applyNumberFormat="1" applyFont="1" applyBorder="1" applyAlignment="1">
      <alignment vertical="top"/>
    </xf>
    <xf numFmtId="1" fontId="1" fillId="0" borderId="14" xfId="0" applyNumberFormat="1" applyFont="1" applyBorder="1" applyAlignment="1">
      <alignment vertical="top"/>
    </xf>
    <xf numFmtId="166" fontId="1" fillId="0" borderId="3" xfId="0" applyNumberFormat="1" applyFont="1" applyBorder="1" applyAlignment="1">
      <alignment vertical="top"/>
    </xf>
    <xf numFmtId="2" fontId="8" fillId="0" borderId="3" xfId="0" applyNumberFormat="1" applyFont="1" applyFill="1" applyBorder="1" applyAlignment="1">
      <alignment vertical="top"/>
    </xf>
    <xf numFmtId="166" fontId="1" fillId="0" borderId="4" xfId="0" applyNumberFormat="1" applyFont="1" applyBorder="1" applyAlignment="1">
      <alignment vertical="top"/>
    </xf>
    <xf numFmtId="2" fontId="1" fillId="0" borderId="5" xfId="0" applyNumberFormat="1" applyFont="1" applyBorder="1" applyAlignment="1">
      <alignment vertical="top"/>
    </xf>
    <xf numFmtId="2" fontId="1" fillId="0" borderId="6" xfId="0" applyNumberFormat="1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2" fontId="1" fillId="0" borderId="9" xfId="0" applyNumberFormat="1" applyFont="1" applyFill="1" applyBorder="1" applyAlignment="1">
      <alignment vertical="top"/>
    </xf>
    <xf numFmtId="0" fontId="9" fillId="0" borderId="8" xfId="0" applyFont="1" applyFill="1" applyBorder="1"/>
    <xf numFmtId="2" fontId="8" fillId="0" borderId="7" xfId="0" applyNumberFormat="1" applyFont="1" applyFill="1" applyBorder="1"/>
    <xf numFmtId="2" fontId="1" fillId="0" borderId="8" xfId="0" applyNumberFormat="1" applyFont="1" applyFill="1" applyBorder="1" applyAlignment="1">
      <alignment horizontal="right" vertical="top"/>
    </xf>
    <xf numFmtId="0" fontId="1" fillId="0" borderId="3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2" fontId="1" fillId="0" borderId="12" xfId="0" applyNumberFormat="1" applyFont="1" applyBorder="1" applyAlignment="1">
      <alignment vertical="top"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0" fillId="0" borderId="11" xfId="0" applyFill="1" applyBorder="1"/>
    <xf numFmtId="0" fontId="1" fillId="0" borderId="7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0" xfId="0" applyFont="1" applyBorder="1"/>
    <xf numFmtId="2" fontId="9" fillId="0" borderId="3" xfId="0" applyNumberFormat="1" applyFont="1" applyBorder="1"/>
    <xf numFmtId="0" fontId="1" fillId="0" borderId="3" xfId="0" applyFont="1" applyBorder="1" applyAlignment="1">
      <alignment vertical="top" wrapText="1"/>
    </xf>
    <xf numFmtId="2" fontId="8" fillId="0" borderId="14" xfId="0" applyNumberFormat="1" applyFont="1" applyFill="1" applyBorder="1" applyAlignment="1">
      <alignment vertical="top"/>
    </xf>
    <xf numFmtId="166" fontId="1" fillId="0" borderId="5" xfId="0" applyNumberFormat="1" applyFont="1" applyBorder="1" applyAlignment="1">
      <alignment vertical="top"/>
    </xf>
    <xf numFmtId="0" fontId="0" fillId="0" borderId="0" xfId="0" applyFill="1"/>
    <xf numFmtId="0" fontId="1" fillId="0" borderId="5" xfId="0" applyFont="1" applyBorder="1" applyAlignment="1">
      <alignment vertical="top"/>
    </xf>
    <xf numFmtId="0" fontId="0" fillId="0" borderId="3" xfId="0" applyBorder="1" applyAlignment="1">
      <alignment vertical="top"/>
    </xf>
    <xf numFmtId="0" fontId="9" fillId="0" borderId="8" xfId="0" applyFont="1" applyBorder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/>
    <xf numFmtId="0" fontId="1" fillId="0" borderId="3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1" fillId="0" borderId="7" xfId="0" applyFont="1" applyBorder="1" applyAlignment="1">
      <alignment vertical="top" wrapText="1"/>
    </xf>
    <xf numFmtId="0" fontId="0" fillId="0" borderId="8" xfId="0" applyBorder="1" applyAlignment="1"/>
    <xf numFmtId="0" fontId="2" fillId="0" borderId="7" xfId="0" applyFont="1" applyBorder="1" applyAlignment="1">
      <alignment vertical="top" wrapText="1"/>
    </xf>
    <xf numFmtId="0" fontId="0" fillId="0" borderId="7" xfId="0" applyBorder="1" applyAlignment="1"/>
    <xf numFmtId="0" fontId="1" fillId="0" borderId="7" xfId="0" applyFont="1" applyBorder="1" applyAlignment="1">
      <alignment vertical="top"/>
    </xf>
    <xf numFmtId="0" fontId="1" fillId="0" borderId="12" xfId="0" applyFont="1" applyBorder="1" applyAlignment="1">
      <alignment vertical="top" wrapText="1"/>
    </xf>
    <xf numFmtId="0" fontId="0" fillId="0" borderId="11" xfId="0" applyBorder="1" applyAlignment="1"/>
    <xf numFmtId="0" fontId="0" fillId="0" borderId="7" xfId="0" applyBorder="1" applyAlignment="1">
      <alignment wrapText="1"/>
    </xf>
    <xf numFmtId="0" fontId="4" fillId="0" borderId="0" xfId="0" applyFont="1" applyAlignment="1"/>
    <xf numFmtId="0" fontId="0" fillId="0" borderId="0" xfId="0" applyAlignment="1"/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/>
    <xf numFmtId="2" fontId="1" fillId="0" borderId="12" xfId="0" applyNumberFormat="1" applyFont="1" applyBorder="1" applyAlignment="1">
      <alignment vertical="top"/>
    </xf>
    <xf numFmtId="0" fontId="0" fillId="0" borderId="14" xfId="0" applyBorder="1" applyAlignment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7" xfId="0" applyBorder="1" applyAlignment="1">
      <alignment vertical="top"/>
    </xf>
    <xf numFmtId="0" fontId="1" fillId="0" borderId="7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" fillId="0" borderId="7" xfId="0" applyFont="1" applyFill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1" fillId="0" borderId="8" xfId="0" applyFont="1" applyBorder="1" applyAlignment="1">
      <alignment vertical="top"/>
    </xf>
    <xf numFmtId="0" fontId="0" fillId="0" borderId="9" xfId="0" applyBorder="1" applyAlignment="1">
      <alignment vertical="top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7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2" fontId="1" fillId="0" borderId="14" xfId="0" applyNumberFormat="1" applyFont="1" applyBorder="1" applyAlignment="1">
      <alignment vertical="top"/>
    </xf>
    <xf numFmtId="0" fontId="1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0" fontId="0" fillId="0" borderId="8" xfId="0" applyBorder="1" applyAlignment="1">
      <alignment vertical="top"/>
    </xf>
    <xf numFmtId="2" fontId="1" fillId="0" borderId="7" xfId="0" applyNumberFormat="1" applyFont="1" applyBorder="1" applyAlignment="1">
      <alignment vertical="top" wrapText="1"/>
    </xf>
    <xf numFmtId="2" fontId="10" fillId="0" borderId="7" xfId="0" applyNumberFormat="1" applyFont="1" applyBorder="1" applyAlignment="1">
      <alignment vertical="top"/>
    </xf>
    <xf numFmtId="2" fontId="10" fillId="0" borderId="8" xfId="0" applyNumberFormat="1" applyFont="1" applyBorder="1" applyAlignment="1">
      <alignment vertical="top"/>
    </xf>
    <xf numFmtId="2" fontId="10" fillId="0" borderId="9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2" fontId="10" fillId="0" borderId="12" xfId="0" applyNumberFormat="1" applyFont="1" applyBorder="1" applyAlignment="1">
      <alignment vertical="top"/>
    </xf>
    <xf numFmtId="2" fontId="10" fillId="0" borderId="11" xfId="0" applyNumberFormat="1" applyFont="1" applyBorder="1" applyAlignment="1">
      <alignment vertical="top"/>
    </xf>
    <xf numFmtId="2" fontId="10" fillId="0" borderId="14" xfId="0" applyNumberFormat="1" applyFont="1" applyBorder="1" applyAlignment="1">
      <alignment vertical="top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2" fillId="0" borderId="3" xfId="0" applyFont="1" applyBorder="1" applyAlignment="1"/>
    <xf numFmtId="0" fontId="1" fillId="0" borderId="8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/>
    </xf>
    <xf numFmtId="0" fontId="3" fillId="0" borderId="7" xfId="0" applyFont="1" applyBorder="1" applyAlignment="1">
      <alignment wrapText="1"/>
    </xf>
    <xf numFmtId="0" fontId="0" fillId="0" borderId="9" xfId="0" applyBorder="1" applyAlignment="1">
      <alignment wrapText="1"/>
    </xf>
    <xf numFmtId="2" fontId="6" fillId="0" borderId="0" xfId="0" applyNumberFormat="1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4"/>
  <sheetViews>
    <sheetView tabSelected="1" workbookViewId="0">
      <selection activeCell="M12" sqref="M12"/>
    </sheetView>
  </sheetViews>
  <sheetFormatPr defaultRowHeight="15"/>
  <cols>
    <col min="2" max="2" width="6.140625" customWidth="1"/>
    <col min="3" max="3" width="35.5703125" customWidth="1"/>
    <col min="4" max="4" width="14.28515625" customWidth="1"/>
    <col min="5" max="6" width="16.140625" customWidth="1"/>
    <col min="7" max="7" width="9.42578125" customWidth="1"/>
    <col min="8" max="8" width="11.140625" customWidth="1"/>
  </cols>
  <sheetData>
    <row r="1" spans="2:14" ht="18.75">
      <c r="B1" s="190" t="s">
        <v>194</v>
      </c>
      <c r="C1" s="190"/>
      <c r="D1" s="190"/>
      <c r="E1" s="190"/>
      <c r="F1" s="190"/>
      <c r="G1" s="191"/>
      <c r="H1" s="23"/>
      <c r="I1" s="23"/>
      <c r="J1" s="23"/>
      <c r="K1" s="23"/>
      <c r="L1" s="23"/>
      <c r="M1" s="21"/>
      <c r="N1" s="21"/>
    </row>
    <row r="2" spans="2:14">
      <c r="B2" s="192"/>
      <c r="C2" s="192"/>
      <c r="D2" s="192"/>
      <c r="E2" s="192"/>
      <c r="F2" s="192"/>
      <c r="G2" s="193"/>
    </row>
    <row r="3" spans="2:14" ht="48.75" customHeight="1">
      <c r="B3" s="196" t="s">
        <v>6</v>
      </c>
      <c r="C3" s="194" t="s">
        <v>63</v>
      </c>
      <c r="D3" s="194" t="s">
        <v>62</v>
      </c>
      <c r="E3" s="194" t="s">
        <v>5</v>
      </c>
      <c r="F3" s="194"/>
      <c r="G3" s="198" t="s">
        <v>69</v>
      </c>
      <c r="H3" s="199"/>
    </row>
    <row r="4" spans="2:14" ht="41.25" customHeight="1">
      <c r="B4" s="197"/>
      <c r="C4" s="195"/>
      <c r="D4" s="195"/>
      <c r="E4" s="67" t="s">
        <v>73</v>
      </c>
      <c r="F4" s="75" t="s">
        <v>74</v>
      </c>
      <c r="G4" s="68" t="s">
        <v>73</v>
      </c>
      <c r="H4" s="76" t="s">
        <v>75</v>
      </c>
    </row>
    <row r="5" spans="2:14" ht="16.5">
      <c r="B5" s="69" t="s">
        <v>12</v>
      </c>
      <c r="C5" s="70" t="s">
        <v>64</v>
      </c>
      <c r="D5" s="71">
        <v>2111</v>
      </c>
      <c r="E5" s="257">
        <v>728474.08</v>
      </c>
      <c r="F5" s="77"/>
      <c r="G5" s="73"/>
      <c r="H5" s="25"/>
    </row>
    <row r="6" spans="2:14" ht="16.5">
      <c r="B6" s="69" t="s">
        <v>14</v>
      </c>
      <c r="C6" s="70" t="s">
        <v>65</v>
      </c>
      <c r="D6" s="71">
        <v>2120</v>
      </c>
      <c r="E6" s="257">
        <v>145707.32</v>
      </c>
      <c r="F6" s="78"/>
      <c r="G6" s="73"/>
      <c r="H6" s="26"/>
    </row>
    <row r="7" spans="2:14" ht="16.5">
      <c r="B7" s="69" t="s">
        <v>15</v>
      </c>
      <c r="C7" s="70" t="s">
        <v>66</v>
      </c>
      <c r="D7" s="71">
        <v>2250</v>
      </c>
      <c r="E7" s="72">
        <v>0</v>
      </c>
      <c r="F7" s="78">
        <v>0</v>
      </c>
      <c r="G7" s="73">
        <v>0</v>
      </c>
      <c r="H7" s="143">
        <v>0</v>
      </c>
    </row>
    <row r="8" spans="2:14" ht="16.5">
      <c r="B8" s="69"/>
      <c r="C8" s="70" t="s">
        <v>67</v>
      </c>
      <c r="D8" s="71"/>
      <c r="E8" s="72">
        <v>0</v>
      </c>
      <c r="F8" s="78">
        <v>0</v>
      </c>
      <c r="G8" s="73"/>
      <c r="H8" s="26"/>
    </row>
    <row r="9" spans="2:14" ht="16.5">
      <c r="B9" s="69" t="s">
        <v>16</v>
      </c>
      <c r="C9" s="70" t="s">
        <v>70</v>
      </c>
      <c r="D9" s="71">
        <v>2730</v>
      </c>
      <c r="E9" s="72">
        <v>0</v>
      </c>
      <c r="F9" s="78">
        <v>0</v>
      </c>
      <c r="G9" s="73"/>
      <c r="H9" s="26"/>
    </row>
    <row r="10" spans="2:14" ht="16.5">
      <c r="B10" s="69" t="s">
        <v>19</v>
      </c>
      <c r="C10" s="70" t="s">
        <v>68</v>
      </c>
      <c r="D10" s="71">
        <v>2800</v>
      </c>
      <c r="E10" s="72">
        <v>0</v>
      </c>
      <c r="F10" s="78">
        <v>0</v>
      </c>
      <c r="G10" s="73"/>
      <c r="H10" s="26"/>
    </row>
    <row r="11" spans="2:14">
      <c r="B11" s="2"/>
      <c r="C11" s="2"/>
      <c r="D11" s="2"/>
      <c r="E11" s="2"/>
      <c r="F11" s="2"/>
      <c r="G11" s="2"/>
    </row>
    <row r="12" spans="2:14">
      <c r="B12" s="2"/>
      <c r="C12" s="2"/>
      <c r="D12" s="2"/>
      <c r="E12" s="2"/>
      <c r="F12" s="2"/>
      <c r="G12" s="2"/>
    </row>
    <row r="13" spans="2:14">
      <c r="B13" s="2"/>
      <c r="C13" s="2"/>
      <c r="D13" s="2"/>
      <c r="E13" s="2"/>
      <c r="F13" s="2"/>
      <c r="G13" s="2"/>
    </row>
    <row r="14" spans="2:14">
      <c r="B14" s="2"/>
      <c r="C14" s="2"/>
      <c r="D14" s="2"/>
      <c r="E14" s="2"/>
      <c r="F14" s="2"/>
      <c r="G14" s="2"/>
    </row>
  </sheetData>
  <mergeCells count="6">
    <mergeCell ref="B1:G2"/>
    <mergeCell ref="E3:F3"/>
    <mergeCell ref="D3:D4"/>
    <mergeCell ref="C3:C4"/>
    <mergeCell ref="B3:B4"/>
    <mergeCell ref="G3:H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topLeftCell="C67" workbookViewId="0">
      <selection activeCell="L71" sqref="L71"/>
    </sheetView>
  </sheetViews>
  <sheetFormatPr defaultRowHeight="15"/>
  <cols>
    <col min="1" max="1" width="4.140625" customWidth="1"/>
    <col min="2" max="2" width="20" customWidth="1"/>
    <col min="3" max="3" width="18.28515625" customWidth="1"/>
    <col min="4" max="4" width="15.42578125" customWidth="1"/>
    <col min="5" max="6" width="8.7109375" customWidth="1"/>
    <col min="7" max="7" width="8.140625" customWidth="1"/>
    <col min="8" max="8" width="9" customWidth="1"/>
    <col min="9" max="9" width="19.85546875" customWidth="1"/>
    <col min="10" max="10" width="8.140625" customWidth="1"/>
    <col min="12" max="12" width="10.140625" bestFit="1" customWidth="1"/>
  </cols>
  <sheetData>
    <row r="1" spans="1:12" ht="18.75">
      <c r="B1" s="210" t="s">
        <v>195</v>
      </c>
      <c r="C1" s="210"/>
      <c r="D1" s="210"/>
      <c r="E1" s="210"/>
      <c r="F1" s="210"/>
      <c r="G1" s="210"/>
      <c r="H1" s="210"/>
      <c r="I1" s="210"/>
      <c r="J1" s="210"/>
      <c r="K1" s="211"/>
      <c r="L1" s="211"/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212" t="s">
        <v>6</v>
      </c>
      <c r="B3" s="213" t="s">
        <v>0</v>
      </c>
      <c r="C3" s="213" t="s">
        <v>1</v>
      </c>
      <c r="D3" s="214" t="s">
        <v>2</v>
      </c>
      <c r="E3" s="214" t="s">
        <v>7</v>
      </c>
      <c r="F3" s="214" t="s">
        <v>9</v>
      </c>
      <c r="G3" s="213" t="s">
        <v>3</v>
      </c>
      <c r="H3" s="213" t="s">
        <v>4</v>
      </c>
      <c r="I3" s="214" t="s">
        <v>8</v>
      </c>
      <c r="J3" s="214" t="s">
        <v>10</v>
      </c>
      <c r="K3" s="214"/>
      <c r="L3" s="214"/>
    </row>
    <row r="4" spans="1:12">
      <c r="A4" s="199"/>
      <c r="B4" s="199"/>
      <c r="C4" s="199"/>
      <c r="D4" s="199"/>
      <c r="E4" s="199"/>
      <c r="F4" s="199"/>
      <c r="G4" s="199"/>
      <c r="H4" s="199"/>
      <c r="I4" s="199"/>
      <c r="J4" s="96" t="s">
        <v>3</v>
      </c>
      <c r="K4" s="96" t="s">
        <v>4</v>
      </c>
      <c r="L4" s="96" t="s">
        <v>5</v>
      </c>
    </row>
    <row r="5" spans="1:12">
      <c r="A5" s="96">
        <v>1</v>
      </c>
      <c r="B5" s="31">
        <v>2</v>
      </c>
      <c r="C5" s="96">
        <v>3</v>
      </c>
      <c r="D5" s="24">
        <v>4</v>
      </c>
      <c r="E5" s="96">
        <v>5</v>
      </c>
      <c r="F5" s="96">
        <v>6</v>
      </c>
      <c r="G5" s="96">
        <v>7</v>
      </c>
      <c r="H5" s="31">
        <v>8</v>
      </c>
      <c r="I5" s="96">
        <v>9</v>
      </c>
      <c r="J5" s="24">
        <v>10</v>
      </c>
      <c r="K5" s="96">
        <v>11</v>
      </c>
      <c r="L5" s="96">
        <v>12</v>
      </c>
    </row>
    <row r="6" spans="1:12" ht="63" customHeight="1">
      <c r="A6" s="200">
        <v>1</v>
      </c>
      <c r="B6" s="200" t="s">
        <v>134</v>
      </c>
      <c r="C6" s="200" t="s">
        <v>135</v>
      </c>
      <c r="D6" s="148" t="s">
        <v>206</v>
      </c>
      <c r="E6" s="149" t="s">
        <v>207</v>
      </c>
      <c r="F6" s="100">
        <v>6500</v>
      </c>
      <c r="G6" s="98"/>
      <c r="H6" s="100"/>
      <c r="I6" s="204" t="s">
        <v>136</v>
      </c>
      <c r="J6" s="98"/>
      <c r="K6" s="44"/>
      <c r="L6" s="154"/>
    </row>
    <row r="7" spans="1:12">
      <c r="A7" s="201"/>
      <c r="B7" s="200"/>
      <c r="C7" s="200"/>
      <c r="D7" s="28" t="s">
        <v>208</v>
      </c>
      <c r="E7" s="28"/>
      <c r="F7" s="36"/>
      <c r="G7" s="28">
        <v>1</v>
      </c>
      <c r="H7" s="36">
        <v>1000</v>
      </c>
      <c r="I7" s="203"/>
      <c r="J7" s="36">
        <v>1</v>
      </c>
      <c r="K7" s="36">
        <v>1000</v>
      </c>
      <c r="L7" s="41">
        <f>J7*K7</f>
        <v>1000</v>
      </c>
    </row>
    <row r="8" spans="1:12">
      <c r="A8" s="201"/>
      <c r="B8" s="200"/>
      <c r="C8" s="200"/>
      <c r="D8" s="28" t="s">
        <v>209</v>
      </c>
      <c r="E8" s="28"/>
      <c r="F8" s="28"/>
      <c r="G8" s="28">
        <v>4</v>
      </c>
      <c r="H8" s="36">
        <v>1375</v>
      </c>
      <c r="I8" s="203"/>
      <c r="J8" s="36">
        <v>4</v>
      </c>
      <c r="K8" s="36">
        <v>1375</v>
      </c>
      <c r="L8" s="41">
        <f t="shared" ref="L8" si="0">J8*K8</f>
        <v>5500</v>
      </c>
    </row>
    <row r="9" spans="1:12">
      <c r="A9" s="205"/>
      <c r="B9" s="209"/>
      <c r="C9" s="209"/>
      <c r="D9" s="28"/>
      <c r="E9" s="28"/>
      <c r="F9" s="28"/>
      <c r="G9" s="28"/>
      <c r="H9" s="36"/>
      <c r="I9" s="203"/>
      <c r="J9" s="36"/>
      <c r="K9" s="28"/>
      <c r="L9" s="41"/>
    </row>
    <row r="10" spans="1:12">
      <c r="A10" s="133"/>
      <c r="B10" s="135"/>
      <c r="C10" s="135"/>
      <c r="D10" s="29"/>
      <c r="E10" s="29"/>
      <c r="F10" s="29"/>
      <c r="G10" s="29"/>
      <c r="H10" s="39"/>
      <c r="I10" s="155" t="s">
        <v>168</v>
      </c>
      <c r="J10" s="39"/>
      <c r="K10" s="29"/>
      <c r="L10" s="89">
        <f>L7+L8</f>
        <v>6500</v>
      </c>
    </row>
    <row r="11" spans="1:12" ht="30">
      <c r="A11" s="200">
        <v>2</v>
      </c>
      <c r="B11" s="200" t="s">
        <v>133</v>
      </c>
      <c r="C11" s="200" t="s">
        <v>137</v>
      </c>
      <c r="D11" s="136" t="s">
        <v>81</v>
      </c>
      <c r="E11" s="137" t="s">
        <v>138</v>
      </c>
      <c r="F11" s="100">
        <v>11000</v>
      </c>
      <c r="G11" s="138"/>
      <c r="H11" s="100"/>
      <c r="I11" s="204" t="s">
        <v>136</v>
      </c>
      <c r="J11" s="138"/>
      <c r="K11" s="44"/>
      <c r="L11" s="154"/>
    </row>
    <row r="12" spans="1:12">
      <c r="A12" s="201"/>
      <c r="B12" s="200"/>
      <c r="C12" s="200"/>
      <c r="D12" s="28" t="s">
        <v>139</v>
      </c>
      <c r="E12" s="28"/>
      <c r="F12" s="36"/>
      <c r="G12" s="28"/>
      <c r="H12" s="36"/>
      <c r="I12" s="203"/>
      <c r="J12" s="36"/>
      <c r="K12" s="36"/>
      <c r="L12" s="36">
        <f>J12*K12</f>
        <v>0</v>
      </c>
    </row>
    <row r="13" spans="1:12">
      <c r="A13" s="201"/>
      <c r="B13" s="200"/>
      <c r="C13" s="200"/>
      <c r="D13" s="28" t="s">
        <v>140</v>
      </c>
      <c r="E13" s="28"/>
      <c r="F13" s="28"/>
      <c r="G13" s="28"/>
      <c r="H13" s="36"/>
      <c r="I13" s="203"/>
      <c r="J13" s="36"/>
      <c r="K13" s="36"/>
      <c r="L13" s="36">
        <f t="shared" ref="L13" si="1">J13*K13</f>
        <v>0</v>
      </c>
    </row>
    <row r="14" spans="1:12">
      <c r="A14" s="201"/>
      <c r="B14" s="200"/>
      <c r="C14" s="200"/>
      <c r="D14" s="28" t="s">
        <v>141</v>
      </c>
      <c r="E14" s="28"/>
      <c r="F14" s="28"/>
      <c r="G14" s="28"/>
      <c r="H14" s="36"/>
      <c r="I14" s="203"/>
      <c r="J14" s="36"/>
      <c r="K14" s="36"/>
      <c r="L14" s="36">
        <v>0</v>
      </c>
    </row>
    <row r="15" spans="1:12">
      <c r="A15" s="201"/>
      <c r="B15" s="201"/>
      <c r="C15" s="201"/>
      <c r="D15" s="28"/>
      <c r="E15" s="28"/>
      <c r="F15" s="28"/>
      <c r="G15" s="28"/>
      <c r="H15" s="36"/>
      <c r="I15" s="203"/>
      <c r="J15" s="36"/>
      <c r="K15" s="28"/>
      <c r="L15" s="36"/>
    </row>
    <row r="16" spans="1:12">
      <c r="A16" s="33"/>
      <c r="B16" s="33"/>
      <c r="C16" s="33"/>
      <c r="D16" s="33"/>
      <c r="E16" s="33"/>
      <c r="F16" s="33"/>
      <c r="G16" s="33"/>
      <c r="H16" s="35"/>
      <c r="I16" s="155" t="s">
        <v>168</v>
      </c>
      <c r="J16" s="33"/>
      <c r="K16" s="35"/>
      <c r="L16" s="153">
        <f>L12+L13+L14</f>
        <v>0</v>
      </c>
    </row>
    <row r="17" spans="1:12" ht="30">
      <c r="A17" s="200">
        <v>3</v>
      </c>
      <c r="B17" s="200" t="s">
        <v>142</v>
      </c>
      <c r="C17" s="200" t="s">
        <v>143</v>
      </c>
      <c r="D17" s="136" t="s">
        <v>144</v>
      </c>
      <c r="E17" s="137" t="s">
        <v>145</v>
      </c>
      <c r="F17" s="100">
        <v>5000</v>
      </c>
      <c r="G17" s="138"/>
      <c r="H17" s="100"/>
      <c r="I17" s="204" t="s">
        <v>136</v>
      </c>
      <c r="J17" s="138"/>
      <c r="K17" s="44"/>
      <c r="L17" s="154"/>
    </row>
    <row r="18" spans="1:12">
      <c r="A18" s="201"/>
      <c r="B18" s="200"/>
      <c r="C18" s="200"/>
      <c r="D18" s="28" t="s">
        <v>165</v>
      </c>
      <c r="E18" s="28"/>
      <c r="F18" s="36"/>
      <c r="G18" s="28"/>
      <c r="H18" s="36"/>
      <c r="I18" s="203"/>
      <c r="J18" s="36"/>
      <c r="K18" s="28"/>
      <c r="L18" s="36">
        <f>J18*K18</f>
        <v>0</v>
      </c>
    </row>
    <row r="19" spans="1:12">
      <c r="A19" s="201"/>
      <c r="B19" s="200"/>
      <c r="C19" s="200"/>
      <c r="D19" s="28" t="s">
        <v>166</v>
      </c>
      <c r="E19" s="28"/>
      <c r="F19" s="28"/>
      <c r="G19" s="28"/>
      <c r="H19" s="36"/>
      <c r="I19" s="203"/>
      <c r="J19" s="36"/>
      <c r="K19" s="28"/>
      <c r="L19" s="36">
        <f t="shared" ref="L19:L20" si="2">J19*K19</f>
        <v>0</v>
      </c>
    </row>
    <row r="20" spans="1:12">
      <c r="A20" s="201"/>
      <c r="B20" s="200"/>
      <c r="C20" s="200"/>
      <c r="D20" s="28" t="s">
        <v>167</v>
      </c>
      <c r="E20" s="28"/>
      <c r="F20" s="28"/>
      <c r="G20" s="28"/>
      <c r="H20" s="36"/>
      <c r="I20" s="203"/>
      <c r="J20" s="36"/>
      <c r="K20" s="28"/>
      <c r="L20" s="36">
        <f t="shared" si="2"/>
        <v>0</v>
      </c>
    </row>
    <row r="21" spans="1:12">
      <c r="A21" s="33"/>
      <c r="B21" s="33"/>
      <c r="C21" s="33"/>
      <c r="D21" s="33"/>
      <c r="E21" s="33"/>
      <c r="F21" s="33"/>
      <c r="G21" s="33"/>
      <c r="H21" s="35"/>
      <c r="I21" s="155" t="s">
        <v>168</v>
      </c>
      <c r="J21" s="33"/>
      <c r="K21" s="35"/>
      <c r="L21" s="153">
        <f>L18+L19+L20</f>
        <v>0</v>
      </c>
    </row>
    <row r="22" spans="1:12" ht="30" customHeight="1">
      <c r="A22" s="200">
        <v>4</v>
      </c>
      <c r="B22" s="200" t="s">
        <v>142</v>
      </c>
      <c r="C22" s="200" t="s">
        <v>143</v>
      </c>
      <c r="D22" s="136" t="s">
        <v>147</v>
      </c>
      <c r="E22" s="137" t="s">
        <v>146</v>
      </c>
      <c r="F22" s="100">
        <v>5000</v>
      </c>
      <c r="G22" s="138"/>
      <c r="H22" s="100"/>
      <c r="I22" s="204" t="s">
        <v>136</v>
      </c>
      <c r="J22" s="138"/>
      <c r="K22" s="44"/>
      <c r="L22" s="154"/>
    </row>
    <row r="23" spans="1:12">
      <c r="A23" s="201"/>
      <c r="B23" s="200"/>
      <c r="C23" s="200"/>
      <c r="D23" s="28" t="s">
        <v>164</v>
      </c>
      <c r="E23" s="28"/>
      <c r="F23" s="36"/>
      <c r="G23" s="28"/>
      <c r="H23" s="36"/>
      <c r="I23" s="203"/>
      <c r="J23" s="36"/>
      <c r="K23" s="28"/>
      <c r="L23" s="36">
        <f>J23*K23</f>
        <v>0</v>
      </c>
    </row>
    <row r="24" spans="1:12">
      <c r="A24" s="201"/>
      <c r="B24" s="200"/>
      <c r="C24" s="200"/>
      <c r="D24" s="28"/>
      <c r="E24" s="28"/>
      <c r="F24" s="28"/>
      <c r="G24" s="28"/>
      <c r="H24" s="36"/>
      <c r="I24" s="203"/>
      <c r="J24" s="36"/>
      <c r="K24" s="28"/>
      <c r="L24" s="36">
        <f t="shared" ref="L24:L25" si="3">J24*K24</f>
        <v>0</v>
      </c>
    </row>
    <row r="25" spans="1:12">
      <c r="A25" s="201"/>
      <c r="B25" s="201"/>
      <c r="C25" s="201"/>
      <c r="D25" s="28"/>
      <c r="E25" s="28"/>
      <c r="F25" s="28"/>
      <c r="G25" s="28"/>
      <c r="H25" s="36"/>
      <c r="I25" s="203"/>
      <c r="J25" s="36"/>
      <c r="K25" s="28"/>
      <c r="L25" s="36">
        <f t="shared" si="3"/>
        <v>0</v>
      </c>
    </row>
    <row r="26" spans="1:12">
      <c r="A26" s="33"/>
      <c r="B26" s="33"/>
      <c r="C26" s="33"/>
      <c r="D26" s="33"/>
      <c r="E26" s="33"/>
      <c r="F26" s="33"/>
      <c r="G26" s="33"/>
      <c r="H26" s="35"/>
      <c r="I26" s="155" t="s">
        <v>168</v>
      </c>
      <c r="J26" s="33"/>
      <c r="K26" s="35"/>
      <c r="L26" s="153">
        <f>L23+L24+L25</f>
        <v>0</v>
      </c>
    </row>
    <row r="27" spans="1:12" ht="30" customHeight="1">
      <c r="A27" s="200">
        <v>5</v>
      </c>
      <c r="B27" s="200" t="s">
        <v>142</v>
      </c>
      <c r="C27" s="200" t="s">
        <v>143</v>
      </c>
      <c r="D27" s="136" t="s">
        <v>149</v>
      </c>
      <c r="E27" s="137" t="s">
        <v>148</v>
      </c>
      <c r="F27" s="100">
        <v>6400</v>
      </c>
      <c r="G27" s="138"/>
      <c r="H27" s="100"/>
      <c r="I27" s="204" t="s">
        <v>136</v>
      </c>
      <c r="J27" s="138"/>
      <c r="K27" s="44"/>
      <c r="L27" s="154"/>
    </row>
    <row r="28" spans="1:12">
      <c r="A28" s="201"/>
      <c r="B28" s="200"/>
      <c r="C28" s="200"/>
      <c r="D28" s="28" t="s">
        <v>150</v>
      </c>
      <c r="E28" s="28"/>
      <c r="F28" s="36"/>
      <c r="G28" s="28"/>
      <c r="H28" s="36"/>
      <c r="I28" s="203"/>
      <c r="J28" s="36"/>
      <c r="K28" s="28"/>
      <c r="L28" s="36">
        <f>J28*K28</f>
        <v>0</v>
      </c>
    </row>
    <row r="29" spans="1:12">
      <c r="A29" s="201"/>
      <c r="B29" s="200"/>
      <c r="C29" s="200"/>
      <c r="D29" s="28" t="s">
        <v>163</v>
      </c>
      <c r="E29" s="28"/>
      <c r="F29" s="28"/>
      <c r="G29" s="28"/>
      <c r="H29" s="36"/>
      <c r="I29" s="203"/>
      <c r="J29" s="36"/>
      <c r="K29" s="28"/>
      <c r="L29" s="36">
        <f t="shared" ref="L29:L31" si="4">J29*K29</f>
        <v>0</v>
      </c>
    </row>
    <row r="30" spans="1:12">
      <c r="A30" s="201"/>
      <c r="B30" s="201"/>
      <c r="C30" s="201"/>
      <c r="D30" s="28"/>
      <c r="E30" s="28"/>
      <c r="F30" s="28"/>
      <c r="G30" s="28"/>
      <c r="H30" s="36"/>
      <c r="I30" s="203"/>
      <c r="J30" s="36"/>
      <c r="K30" s="28"/>
      <c r="L30" s="36">
        <f t="shared" si="4"/>
        <v>0</v>
      </c>
    </row>
    <row r="31" spans="1:12">
      <c r="A31" s="201"/>
      <c r="B31" s="201"/>
      <c r="C31" s="201"/>
      <c r="D31" s="28"/>
      <c r="E31" s="28"/>
      <c r="F31" s="28"/>
      <c r="G31" s="28"/>
      <c r="H31" s="36"/>
      <c r="I31" s="203"/>
      <c r="J31" s="36"/>
      <c r="K31" s="28"/>
      <c r="L31" s="36">
        <f t="shared" si="4"/>
        <v>0</v>
      </c>
    </row>
    <row r="32" spans="1:12">
      <c r="A32" s="33"/>
      <c r="B32" s="33"/>
      <c r="C32" s="33"/>
      <c r="D32" s="33"/>
      <c r="E32" s="33"/>
      <c r="F32" s="33"/>
      <c r="G32" s="33"/>
      <c r="H32" s="35"/>
      <c r="I32" s="155" t="s">
        <v>168</v>
      </c>
      <c r="J32" s="33"/>
      <c r="K32" s="35"/>
      <c r="L32" s="153">
        <f>L28+L29+L30+L31</f>
        <v>0</v>
      </c>
    </row>
    <row r="33" spans="1:12" ht="30" customHeight="1">
      <c r="A33" s="200">
        <v>6</v>
      </c>
      <c r="B33" s="200" t="s">
        <v>142</v>
      </c>
      <c r="C33" s="200" t="s">
        <v>143</v>
      </c>
      <c r="D33" s="136" t="s">
        <v>151</v>
      </c>
      <c r="E33" s="137" t="s">
        <v>152</v>
      </c>
      <c r="F33" s="100">
        <v>20000</v>
      </c>
      <c r="G33" s="138"/>
      <c r="H33" s="100"/>
      <c r="I33" s="204" t="s">
        <v>80</v>
      </c>
      <c r="J33" s="138"/>
      <c r="K33" s="44"/>
      <c r="L33" s="154"/>
    </row>
    <row r="34" spans="1:12">
      <c r="A34" s="201"/>
      <c r="B34" s="200"/>
      <c r="C34" s="200"/>
      <c r="D34" s="28" t="s">
        <v>160</v>
      </c>
      <c r="E34" s="28"/>
      <c r="F34" s="36"/>
      <c r="G34" s="28"/>
      <c r="H34" s="36"/>
      <c r="I34" s="203"/>
      <c r="J34" s="36"/>
      <c r="K34" s="28"/>
      <c r="L34" s="36">
        <f>J34*K34</f>
        <v>0</v>
      </c>
    </row>
    <row r="35" spans="1:12">
      <c r="A35" s="201"/>
      <c r="B35" s="200"/>
      <c r="C35" s="200"/>
      <c r="D35" s="28" t="s">
        <v>161</v>
      </c>
      <c r="E35" s="28"/>
      <c r="F35" s="28"/>
      <c r="G35" s="28"/>
      <c r="H35" s="36"/>
      <c r="I35" s="203"/>
      <c r="J35" s="36"/>
      <c r="K35" s="28"/>
      <c r="L35" s="36">
        <f t="shared" ref="L35:L38" si="5">J35*K35</f>
        <v>0</v>
      </c>
    </row>
    <row r="36" spans="1:12">
      <c r="A36" s="201"/>
      <c r="B36" s="200"/>
      <c r="C36" s="200"/>
      <c r="D36" s="28" t="s">
        <v>162</v>
      </c>
      <c r="E36" s="28"/>
      <c r="F36" s="28"/>
      <c r="G36" s="28"/>
      <c r="H36" s="36"/>
      <c r="I36" s="203"/>
      <c r="J36" s="36"/>
      <c r="K36" s="28"/>
      <c r="L36" s="36">
        <f t="shared" si="5"/>
        <v>0</v>
      </c>
    </row>
    <row r="37" spans="1:12">
      <c r="A37" s="201"/>
      <c r="B37" s="200"/>
      <c r="C37" s="200"/>
      <c r="D37" s="28"/>
      <c r="E37" s="28"/>
      <c r="F37" s="28"/>
      <c r="G37" s="28"/>
      <c r="H37" s="36"/>
      <c r="I37" s="203"/>
      <c r="J37" s="36"/>
      <c r="K37" s="28"/>
      <c r="L37" s="36">
        <f t="shared" si="5"/>
        <v>0</v>
      </c>
    </row>
    <row r="38" spans="1:12">
      <c r="A38" s="199"/>
      <c r="B38" s="201"/>
      <c r="C38" s="201"/>
      <c r="D38" s="45"/>
      <c r="E38" s="45"/>
      <c r="F38" s="45"/>
      <c r="G38" s="45"/>
      <c r="H38" s="52"/>
      <c r="I38" s="215"/>
      <c r="J38" s="52"/>
      <c r="K38" s="45"/>
      <c r="L38" s="36">
        <f t="shared" si="5"/>
        <v>0</v>
      </c>
    </row>
    <row r="39" spans="1:12">
      <c r="A39" s="33"/>
      <c r="B39" s="33"/>
      <c r="C39" s="33"/>
      <c r="D39" s="33"/>
      <c r="E39" s="33"/>
      <c r="F39" s="33"/>
      <c r="G39" s="33"/>
      <c r="H39" s="35"/>
      <c r="I39" s="155" t="s">
        <v>168</v>
      </c>
      <c r="J39" s="33"/>
      <c r="K39" s="35"/>
      <c r="L39" s="153">
        <f>L34+L35+L36+L37+L38</f>
        <v>0</v>
      </c>
    </row>
    <row r="40" spans="1:12" ht="30" customHeight="1">
      <c r="A40" s="200">
        <v>7</v>
      </c>
      <c r="B40" s="200" t="s">
        <v>142</v>
      </c>
      <c r="C40" s="200" t="s">
        <v>143</v>
      </c>
      <c r="D40" s="202" t="s">
        <v>153</v>
      </c>
      <c r="E40" s="137" t="s">
        <v>154</v>
      </c>
      <c r="F40" s="100">
        <v>2200</v>
      </c>
      <c r="G40" s="138"/>
      <c r="H40" s="100"/>
      <c r="I40" s="204" t="s">
        <v>80</v>
      </c>
      <c r="J40" s="138"/>
      <c r="K40" s="44"/>
      <c r="L40" s="154"/>
    </row>
    <row r="41" spans="1:12">
      <c r="A41" s="201"/>
      <c r="B41" s="200"/>
      <c r="C41" s="200"/>
      <c r="D41" s="203"/>
      <c r="E41" s="28"/>
      <c r="F41" s="36"/>
      <c r="G41" s="28"/>
      <c r="H41" s="36"/>
      <c r="I41" s="203"/>
      <c r="J41" s="36"/>
      <c r="K41" s="28"/>
      <c r="L41" s="36"/>
    </row>
    <row r="42" spans="1:12">
      <c r="A42" s="201"/>
      <c r="B42" s="200"/>
      <c r="C42" s="200"/>
      <c r="D42" s="28" t="s">
        <v>159</v>
      </c>
      <c r="E42" s="28"/>
      <c r="F42" s="28"/>
      <c r="G42" s="28"/>
      <c r="H42" s="36"/>
      <c r="I42" s="203"/>
      <c r="J42" s="36"/>
      <c r="K42" s="28"/>
      <c r="L42" s="36">
        <f t="shared" ref="L42:L43" si="6">J42*K42</f>
        <v>0</v>
      </c>
    </row>
    <row r="43" spans="1:12">
      <c r="A43" s="201"/>
      <c r="B43" s="201"/>
      <c r="C43" s="201"/>
      <c r="D43" s="28"/>
      <c r="E43" s="28"/>
      <c r="F43" s="28"/>
      <c r="G43" s="28"/>
      <c r="H43" s="36"/>
      <c r="I43" s="203"/>
      <c r="J43" s="36"/>
      <c r="K43" s="28"/>
      <c r="L43" s="36">
        <f t="shared" si="6"/>
        <v>0</v>
      </c>
    </row>
    <row r="44" spans="1:12" ht="15.75" customHeight="1">
      <c r="A44" s="33"/>
      <c r="B44" s="33"/>
      <c r="C44" s="33"/>
      <c r="D44" s="33"/>
      <c r="E44" s="33"/>
      <c r="F44" s="33"/>
      <c r="G44" s="33"/>
      <c r="H44" s="35"/>
      <c r="I44" s="155" t="s">
        <v>168</v>
      </c>
      <c r="J44" s="33"/>
      <c r="K44" s="35"/>
      <c r="L44" s="153">
        <f>L41+L42+L43</f>
        <v>0</v>
      </c>
    </row>
    <row r="45" spans="1:12" ht="30">
      <c r="A45" s="200">
        <v>8</v>
      </c>
      <c r="B45" s="200" t="s">
        <v>229</v>
      </c>
      <c r="C45" s="200" t="s">
        <v>230</v>
      </c>
      <c r="D45" s="202" t="s">
        <v>144</v>
      </c>
      <c r="E45" s="149" t="s">
        <v>231</v>
      </c>
      <c r="F45" s="100">
        <v>3020</v>
      </c>
      <c r="G45" s="138"/>
      <c r="H45" s="100"/>
      <c r="I45" s="204" t="s">
        <v>80</v>
      </c>
      <c r="J45" s="138"/>
      <c r="K45" s="44"/>
      <c r="L45" s="154"/>
    </row>
    <row r="46" spans="1:12">
      <c r="A46" s="201"/>
      <c r="B46" s="200"/>
      <c r="C46" s="200"/>
      <c r="D46" s="203"/>
      <c r="E46" s="28"/>
      <c r="F46" s="36"/>
      <c r="G46" s="28"/>
      <c r="H46" s="36"/>
      <c r="I46" s="203"/>
      <c r="J46" s="36"/>
      <c r="K46" s="28"/>
      <c r="L46" s="36"/>
    </row>
    <row r="47" spans="1:12">
      <c r="A47" s="201"/>
      <c r="B47" s="200"/>
      <c r="C47" s="200"/>
      <c r="D47" s="28" t="s">
        <v>232</v>
      </c>
      <c r="E47" s="28"/>
      <c r="F47" s="28"/>
      <c r="G47" s="28">
        <v>30</v>
      </c>
      <c r="H47" s="36">
        <v>55</v>
      </c>
      <c r="I47" s="203"/>
      <c r="J47" s="36">
        <v>55</v>
      </c>
      <c r="K47" s="28">
        <v>30</v>
      </c>
      <c r="L47" s="36">
        <f>J47*K47</f>
        <v>1650</v>
      </c>
    </row>
    <row r="48" spans="1:12">
      <c r="A48" s="201"/>
      <c r="B48" s="200"/>
      <c r="C48" s="200"/>
      <c r="D48" s="28" t="s">
        <v>233</v>
      </c>
      <c r="E48" s="28"/>
      <c r="F48" s="28"/>
      <c r="G48" s="28">
        <v>30</v>
      </c>
      <c r="H48" s="36">
        <v>18</v>
      </c>
      <c r="I48" s="203"/>
      <c r="J48" s="36">
        <v>18</v>
      </c>
      <c r="K48" s="28">
        <v>30</v>
      </c>
      <c r="L48" s="36">
        <f t="shared" ref="L48:L50" si="7">J48*K48</f>
        <v>540</v>
      </c>
    </row>
    <row r="49" spans="1:12">
      <c r="A49" s="201"/>
      <c r="B49" s="200"/>
      <c r="C49" s="200"/>
      <c r="D49" s="28" t="s">
        <v>234</v>
      </c>
      <c r="E49" s="28"/>
      <c r="F49" s="28"/>
      <c r="G49" s="28">
        <v>10</v>
      </c>
      <c r="H49" s="36">
        <v>65</v>
      </c>
      <c r="I49" s="203"/>
      <c r="J49" s="36">
        <v>65</v>
      </c>
      <c r="K49" s="28">
        <v>10</v>
      </c>
      <c r="L49" s="36">
        <f t="shared" si="7"/>
        <v>650</v>
      </c>
    </row>
    <row r="50" spans="1:12">
      <c r="A50" s="201"/>
      <c r="B50" s="201"/>
      <c r="C50" s="201"/>
      <c r="D50" s="152" t="s">
        <v>235</v>
      </c>
      <c r="E50" s="28"/>
      <c r="F50" s="28"/>
      <c r="G50" s="28">
        <v>6</v>
      </c>
      <c r="H50" s="36">
        <v>30</v>
      </c>
      <c r="I50" s="203"/>
      <c r="J50" s="36">
        <v>30</v>
      </c>
      <c r="K50" s="28">
        <v>6</v>
      </c>
      <c r="L50" s="36">
        <f t="shared" si="7"/>
        <v>180</v>
      </c>
    </row>
    <row r="51" spans="1:12">
      <c r="A51" s="33"/>
      <c r="B51" s="33"/>
      <c r="C51" s="33"/>
      <c r="D51" s="33"/>
      <c r="E51" s="33"/>
      <c r="F51" s="33"/>
      <c r="G51" s="33"/>
      <c r="H51" s="35"/>
      <c r="I51" s="155" t="s">
        <v>168</v>
      </c>
      <c r="J51" s="33"/>
      <c r="K51" s="35"/>
      <c r="L51" s="167">
        <f>L47+L48+L49+L50</f>
        <v>3020</v>
      </c>
    </row>
    <row r="52" spans="1:12" ht="30">
      <c r="A52" s="200">
        <v>9</v>
      </c>
      <c r="B52" s="200" t="s">
        <v>155</v>
      </c>
      <c r="C52" s="200" t="s">
        <v>156</v>
      </c>
      <c r="D52" s="136" t="s">
        <v>157</v>
      </c>
      <c r="E52" s="149" t="s">
        <v>215</v>
      </c>
      <c r="F52" s="100">
        <v>1222.56</v>
      </c>
      <c r="G52" s="138">
        <v>24</v>
      </c>
      <c r="H52" s="100">
        <v>50.94</v>
      </c>
      <c r="I52" s="204" t="s">
        <v>136</v>
      </c>
      <c r="J52" s="138"/>
      <c r="K52" s="44"/>
      <c r="L52" s="154"/>
    </row>
    <row r="53" spans="1:12">
      <c r="A53" s="201"/>
      <c r="B53" s="200"/>
      <c r="C53" s="200"/>
      <c r="D53" s="28" t="s">
        <v>158</v>
      </c>
      <c r="E53" s="28"/>
      <c r="F53" s="36"/>
      <c r="G53" s="28"/>
      <c r="H53" s="36"/>
      <c r="I53" s="203"/>
      <c r="J53" s="36">
        <v>24</v>
      </c>
      <c r="K53" s="28">
        <v>50.94</v>
      </c>
      <c r="L53" s="41">
        <f t="shared" ref="L53" si="8">J53*K53</f>
        <v>1222.56</v>
      </c>
    </row>
    <row r="54" spans="1:12">
      <c r="A54" s="201"/>
      <c r="B54" s="200"/>
      <c r="C54" s="200"/>
      <c r="D54" s="28"/>
      <c r="E54" s="28"/>
      <c r="F54" s="28"/>
      <c r="G54" s="28"/>
      <c r="H54" s="36"/>
      <c r="I54" s="203"/>
      <c r="J54" s="36"/>
      <c r="K54" s="28"/>
      <c r="L54" s="41"/>
    </row>
    <row r="55" spans="1:12">
      <c r="A55" s="201"/>
      <c r="B55" s="200"/>
      <c r="C55" s="200"/>
      <c r="D55" s="28"/>
      <c r="E55" s="28"/>
      <c r="F55" s="28"/>
      <c r="G55" s="28"/>
      <c r="H55" s="36"/>
      <c r="I55" s="203"/>
      <c r="J55" s="36"/>
      <c r="K55" s="28"/>
      <c r="L55" s="41"/>
    </row>
    <row r="56" spans="1:12">
      <c r="A56" s="29"/>
      <c r="B56" s="29"/>
      <c r="C56" s="29"/>
      <c r="D56" s="29"/>
      <c r="E56" s="29"/>
      <c r="F56" s="29"/>
      <c r="G56" s="29"/>
      <c r="H56" s="39"/>
      <c r="I56" s="155" t="s">
        <v>168</v>
      </c>
      <c r="J56" s="29"/>
      <c r="K56" s="39"/>
      <c r="L56" s="89">
        <f>L53+L54+L55</f>
        <v>1222.56</v>
      </c>
    </row>
    <row r="57" spans="1:12" ht="63" customHeight="1">
      <c r="A57" s="200">
        <v>10</v>
      </c>
      <c r="B57" s="200" t="s">
        <v>236</v>
      </c>
      <c r="C57" s="200" t="s">
        <v>237</v>
      </c>
      <c r="D57" s="148" t="s">
        <v>238</v>
      </c>
      <c r="E57" s="149" t="s">
        <v>239</v>
      </c>
      <c r="F57" s="100">
        <v>1050</v>
      </c>
      <c r="G57" s="150">
        <v>3</v>
      </c>
      <c r="H57" s="100">
        <v>350</v>
      </c>
      <c r="I57" s="204" t="s">
        <v>136</v>
      </c>
      <c r="J57" s="150">
        <v>3</v>
      </c>
      <c r="K57" s="44">
        <v>350</v>
      </c>
      <c r="L57" s="168">
        <f t="shared" ref="L57" si="9">J57*K57</f>
        <v>1050</v>
      </c>
    </row>
    <row r="58" spans="1:12">
      <c r="A58" s="205"/>
      <c r="B58" s="209"/>
      <c r="C58" s="209"/>
      <c r="D58" s="28"/>
      <c r="E58" s="28"/>
      <c r="F58" s="28"/>
      <c r="G58" s="28"/>
      <c r="H58" s="36"/>
      <c r="I58" s="203"/>
      <c r="J58" s="36"/>
      <c r="K58" s="28"/>
      <c r="L58" s="41"/>
    </row>
    <row r="59" spans="1:12">
      <c r="A59" s="144"/>
      <c r="B59" s="146"/>
      <c r="C59" s="146"/>
      <c r="D59" s="33"/>
      <c r="E59" s="29"/>
      <c r="F59" s="29"/>
      <c r="G59" s="29"/>
      <c r="H59" s="39"/>
      <c r="I59" s="155" t="s">
        <v>168</v>
      </c>
      <c r="J59" s="39"/>
      <c r="K59" s="29"/>
      <c r="L59" s="89">
        <f>L57</f>
        <v>1050</v>
      </c>
    </row>
    <row r="60" spans="1:12" ht="30.75" customHeight="1">
      <c r="A60" s="206">
        <v>11</v>
      </c>
      <c r="B60" s="200" t="s">
        <v>248</v>
      </c>
      <c r="C60" s="200" t="s">
        <v>249</v>
      </c>
      <c r="D60" s="175" t="s">
        <v>251</v>
      </c>
      <c r="E60" s="207" t="s">
        <v>252</v>
      </c>
      <c r="F60" s="100">
        <v>818.4</v>
      </c>
      <c r="G60" s="180"/>
      <c r="H60" s="173"/>
      <c r="I60" s="202" t="s">
        <v>250</v>
      </c>
      <c r="J60" s="179"/>
      <c r="K60" s="100"/>
      <c r="L60" s="44"/>
    </row>
    <row r="61" spans="1:12">
      <c r="A61" s="203"/>
      <c r="B61" s="199"/>
      <c r="C61" s="199"/>
      <c r="D61" s="28" t="s">
        <v>253</v>
      </c>
      <c r="E61" s="208"/>
      <c r="F61" s="28"/>
      <c r="G61" s="181">
        <v>20</v>
      </c>
      <c r="H61" s="109">
        <v>27.12</v>
      </c>
      <c r="I61" s="203"/>
      <c r="J61" s="22">
        <v>20</v>
      </c>
      <c r="K61" s="36">
        <v>27.12</v>
      </c>
      <c r="L61" s="41">
        <f>J61*K61</f>
        <v>542.4</v>
      </c>
    </row>
    <row r="62" spans="1:12">
      <c r="A62" s="203"/>
      <c r="B62" s="205"/>
      <c r="C62" s="205"/>
      <c r="D62" s="28" t="s">
        <v>254</v>
      </c>
      <c r="E62" s="208"/>
      <c r="F62" s="28"/>
      <c r="G62" s="181">
        <v>1</v>
      </c>
      <c r="H62" s="109">
        <v>276</v>
      </c>
      <c r="I62" s="203"/>
      <c r="J62" s="48">
        <v>1</v>
      </c>
      <c r="K62" s="36">
        <v>276</v>
      </c>
      <c r="L62" s="41">
        <f>J62*K62</f>
        <v>276</v>
      </c>
    </row>
    <row r="63" spans="1:12">
      <c r="A63" s="27"/>
      <c r="B63" s="27"/>
      <c r="C63" s="27"/>
      <c r="D63" s="27"/>
      <c r="E63" s="27"/>
      <c r="F63" s="27"/>
      <c r="G63" s="27"/>
      <c r="H63" s="27"/>
      <c r="I63" s="155" t="s">
        <v>168</v>
      </c>
      <c r="J63" s="27"/>
      <c r="K63" s="27"/>
      <c r="L63" s="182">
        <f>L61+L62</f>
        <v>818.4</v>
      </c>
    </row>
    <row r="64" spans="1:12" ht="30">
      <c r="A64" s="200">
        <v>8</v>
      </c>
      <c r="B64" s="200" t="s">
        <v>259</v>
      </c>
      <c r="C64" s="200" t="s">
        <v>230</v>
      </c>
      <c r="D64" s="202" t="s">
        <v>261</v>
      </c>
      <c r="E64" s="174" t="s">
        <v>260</v>
      </c>
      <c r="F64" s="100">
        <v>1203</v>
      </c>
      <c r="G64" s="175"/>
      <c r="H64" s="100"/>
      <c r="I64" s="204" t="s">
        <v>80</v>
      </c>
      <c r="J64" s="175"/>
      <c r="K64" s="44"/>
      <c r="L64" s="154"/>
    </row>
    <row r="65" spans="1:12">
      <c r="A65" s="201"/>
      <c r="B65" s="200"/>
      <c r="C65" s="200"/>
      <c r="D65" s="203"/>
      <c r="E65" s="28"/>
      <c r="F65" s="36"/>
      <c r="G65" s="28">
        <v>5</v>
      </c>
      <c r="H65" s="36">
        <v>150</v>
      </c>
      <c r="I65" s="203"/>
      <c r="J65" s="36">
        <v>150</v>
      </c>
      <c r="K65" s="28">
        <v>5</v>
      </c>
      <c r="L65" s="36">
        <f>K65*J65</f>
        <v>750</v>
      </c>
    </row>
    <row r="66" spans="1:12">
      <c r="A66" s="201"/>
      <c r="B66" s="200"/>
      <c r="C66" s="200"/>
      <c r="D66" s="28" t="s">
        <v>262</v>
      </c>
      <c r="E66" s="28"/>
      <c r="F66" s="28"/>
      <c r="G66" s="28">
        <v>7</v>
      </c>
      <c r="H66" s="36">
        <v>44</v>
      </c>
      <c r="I66" s="203"/>
      <c r="J66" s="36">
        <v>44</v>
      </c>
      <c r="K66" s="28">
        <v>7</v>
      </c>
      <c r="L66" s="36">
        <f>J66*K66</f>
        <v>308</v>
      </c>
    </row>
    <row r="67" spans="1:12">
      <c r="A67" s="201"/>
      <c r="B67" s="200"/>
      <c r="C67" s="200"/>
      <c r="D67" s="28" t="s">
        <v>262</v>
      </c>
      <c r="E67" s="28"/>
      <c r="F67" s="28"/>
      <c r="G67" s="28">
        <v>1</v>
      </c>
      <c r="H67" s="36">
        <v>85</v>
      </c>
      <c r="I67" s="203"/>
      <c r="J67" s="36">
        <v>85</v>
      </c>
      <c r="K67" s="28">
        <v>1</v>
      </c>
      <c r="L67" s="36">
        <f t="shared" ref="L67:L69" si="10">J67*K67</f>
        <v>85</v>
      </c>
    </row>
    <row r="68" spans="1:12">
      <c r="A68" s="201"/>
      <c r="B68" s="200"/>
      <c r="C68" s="200"/>
      <c r="D68" s="28" t="s">
        <v>262</v>
      </c>
      <c r="E68" s="28"/>
      <c r="F68" s="28"/>
      <c r="G68" s="28">
        <v>5</v>
      </c>
      <c r="H68" s="36">
        <v>12</v>
      </c>
      <c r="I68" s="203"/>
      <c r="J68" s="36">
        <v>12</v>
      </c>
      <c r="K68" s="28">
        <v>5</v>
      </c>
      <c r="L68" s="36">
        <f t="shared" si="10"/>
        <v>60</v>
      </c>
    </row>
    <row r="69" spans="1:12">
      <c r="A69" s="201"/>
      <c r="B69" s="201"/>
      <c r="C69" s="201"/>
      <c r="D69" s="28"/>
      <c r="E69" s="28"/>
      <c r="F69" s="28"/>
      <c r="G69" s="28"/>
      <c r="H69" s="36"/>
      <c r="I69" s="203"/>
      <c r="J69" s="36"/>
      <c r="K69" s="28"/>
      <c r="L69" s="36">
        <f t="shared" si="10"/>
        <v>0</v>
      </c>
    </row>
    <row r="70" spans="1:12">
      <c r="A70" s="29"/>
      <c r="B70" s="29"/>
      <c r="C70" s="29"/>
      <c r="D70" s="29"/>
      <c r="E70" s="29"/>
      <c r="F70" s="29"/>
      <c r="G70" s="29"/>
      <c r="H70" s="39"/>
      <c r="I70" s="155" t="s">
        <v>168</v>
      </c>
      <c r="J70" s="29"/>
      <c r="K70" s="39"/>
      <c r="L70" s="89">
        <f>L66+L67+L68+L69+L65</f>
        <v>1203</v>
      </c>
    </row>
    <row r="71" spans="1:12" ht="15.75">
      <c r="I71" s="166" t="s">
        <v>78</v>
      </c>
      <c r="L71" s="128">
        <f>L70+L63+L59+L56+L51+L44+L39+L32+L26+L21+L16+L10</f>
        <v>13813.96</v>
      </c>
    </row>
  </sheetData>
  <mergeCells count="63">
    <mergeCell ref="A52:A55"/>
    <mergeCell ref="B52:B55"/>
    <mergeCell ref="C52:C55"/>
    <mergeCell ref="I52:I55"/>
    <mergeCell ref="A45:A50"/>
    <mergeCell ref="B45:B50"/>
    <mergeCell ref="C45:C50"/>
    <mergeCell ref="D45:D46"/>
    <mergeCell ref="I45:I50"/>
    <mergeCell ref="A40:A43"/>
    <mergeCell ref="B40:B43"/>
    <mergeCell ref="C40:C43"/>
    <mergeCell ref="I40:I43"/>
    <mergeCell ref="D40:D41"/>
    <mergeCell ref="A27:A31"/>
    <mergeCell ref="B27:B31"/>
    <mergeCell ref="C27:C31"/>
    <mergeCell ref="I27:I31"/>
    <mergeCell ref="A33:A38"/>
    <mergeCell ref="B33:B38"/>
    <mergeCell ref="C33:C38"/>
    <mergeCell ref="I33:I38"/>
    <mergeCell ref="A17:A20"/>
    <mergeCell ref="B17:B20"/>
    <mergeCell ref="C17:C20"/>
    <mergeCell ref="I17:I20"/>
    <mergeCell ref="A22:A25"/>
    <mergeCell ref="B22:B25"/>
    <mergeCell ref="C22:C25"/>
    <mergeCell ref="I22:I25"/>
    <mergeCell ref="C6:C9"/>
    <mergeCell ref="A6:A9"/>
    <mergeCell ref="I6:I9"/>
    <mergeCell ref="A11:A15"/>
    <mergeCell ref="B11:B15"/>
    <mergeCell ref="C11:C15"/>
    <mergeCell ref="I11:I15"/>
    <mergeCell ref="A57:A58"/>
    <mergeCell ref="B57:B58"/>
    <mergeCell ref="C57:C58"/>
    <mergeCell ref="I57:I58"/>
    <mergeCell ref="B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B6:B9"/>
    <mergeCell ref="B60:B62"/>
    <mergeCell ref="A60:A62"/>
    <mergeCell ref="C60:C62"/>
    <mergeCell ref="E60:E62"/>
    <mergeCell ref="I60:I62"/>
    <mergeCell ref="A64:A69"/>
    <mergeCell ref="B64:B69"/>
    <mergeCell ref="C64:C69"/>
    <mergeCell ref="D64:D65"/>
    <mergeCell ref="I64:I6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4"/>
  <sheetViews>
    <sheetView topLeftCell="C1" workbookViewId="0">
      <selection activeCell="L6" sqref="L6:L8"/>
    </sheetView>
  </sheetViews>
  <sheetFormatPr defaultRowHeight="15"/>
  <cols>
    <col min="1" max="1" width="4.140625" customWidth="1"/>
    <col min="2" max="2" width="20" customWidth="1"/>
    <col min="3" max="3" width="18.28515625" customWidth="1"/>
    <col min="4" max="4" width="15.42578125" customWidth="1"/>
    <col min="5" max="5" width="10.5703125" customWidth="1"/>
    <col min="6" max="6" width="8.7109375" customWidth="1"/>
    <col min="7" max="7" width="8.140625" customWidth="1"/>
    <col min="8" max="8" width="9" customWidth="1"/>
    <col min="9" max="9" width="19.85546875" customWidth="1"/>
    <col min="10" max="10" width="8.140625" customWidth="1"/>
    <col min="12" max="12" width="9.5703125" bestFit="1" customWidth="1"/>
  </cols>
  <sheetData>
    <row r="1" spans="1:12" ht="18.75">
      <c r="B1" s="210" t="s">
        <v>196</v>
      </c>
      <c r="C1" s="210"/>
      <c r="D1" s="210"/>
      <c r="E1" s="210"/>
      <c r="F1" s="210"/>
      <c r="G1" s="210"/>
      <c r="H1" s="210"/>
      <c r="I1" s="210"/>
      <c r="J1" s="210"/>
      <c r="K1" s="211"/>
      <c r="L1" s="211"/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212" t="s">
        <v>6</v>
      </c>
      <c r="B3" s="213" t="s">
        <v>0</v>
      </c>
      <c r="C3" s="213" t="s">
        <v>1</v>
      </c>
      <c r="D3" s="214" t="s">
        <v>2</v>
      </c>
      <c r="E3" s="214" t="s">
        <v>7</v>
      </c>
      <c r="F3" s="214" t="s">
        <v>9</v>
      </c>
      <c r="G3" s="213" t="s">
        <v>3</v>
      </c>
      <c r="H3" s="213" t="s">
        <v>4</v>
      </c>
      <c r="I3" s="214" t="s">
        <v>8</v>
      </c>
      <c r="J3" s="214" t="s">
        <v>10</v>
      </c>
      <c r="K3" s="214"/>
      <c r="L3" s="214"/>
    </row>
    <row r="4" spans="1:12">
      <c r="A4" s="199"/>
      <c r="B4" s="199"/>
      <c r="C4" s="199"/>
      <c r="D4" s="199"/>
      <c r="E4" s="199"/>
      <c r="F4" s="199"/>
      <c r="G4" s="199"/>
      <c r="H4" s="199"/>
      <c r="I4" s="199"/>
      <c r="J4" s="96" t="s">
        <v>3</v>
      </c>
      <c r="K4" s="96" t="s">
        <v>4</v>
      </c>
      <c r="L4" s="96" t="s">
        <v>5</v>
      </c>
    </row>
    <row r="5" spans="1:12">
      <c r="A5" s="96">
        <v>1</v>
      </c>
      <c r="B5" s="31">
        <v>2</v>
      </c>
      <c r="C5" s="96">
        <v>3</v>
      </c>
      <c r="D5" s="24">
        <v>4</v>
      </c>
      <c r="E5" s="96">
        <v>5</v>
      </c>
      <c r="F5" s="96">
        <v>6</v>
      </c>
      <c r="G5" s="104">
        <v>7</v>
      </c>
      <c r="H5" s="105">
        <v>8</v>
      </c>
      <c r="I5" s="96">
        <v>9</v>
      </c>
      <c r="J5" s="106">
        <v>10</v>
      </c>
      <c r="K5" s="104">
        <v>11</v>
      </c>
      <c r="L5" s="104">
        <v>12</v>
      </c>
    </row>
    <row r="6" spans="1:12">
      <c r="A6" s="220" t="s">
        <v>12</v>
      </c>
      <c r="B6" s="202" t="s">
        <v>240</v>
      </c>
      <c r="C6" s="221" t="s">
        <v>241</v>
      </c>
      <c r="D6" s="202" t="s">
        <v>243</v>
      </c>
      <c r="E6" s="224" t="s">
        <v>242</v>
      </c>
      <c r="F6" s="216">
        <v>5399.23</v>
      </c>
      <c r="G6" s="99">
        <v>146</v>
      </c>
      <c r="H6" s="100">
        <v>2.19</v>
      </c>
      <c r="I6" s="204" t="s">
        <v>11</v>
      </c>
      <c r="J6" s="98">
        <v>146</v>
      </c>
      <c r="K6" s="107">
        <v>2.1909999999999998</v>
      </c>
      <c r="L6" s="44">
        <f>J6*K6</f>
        <v>319.88599999999997</v>
      </c>
    </row>
    <row r="7" spans="1:12">
      <c r="A7" s="203"/>
      <c r="B7" s="203"/>
      <c r="C7" s="222"/>
      <c r="D7" s="218"/>
      <c r="E7" s="218"/>
      <c r="F7" s="208"/>
      <c r="G7" s="108">
        <v>98</v>
      </c>
      <c r="H7" s="36">
        <v>51.83</v>
      </c>
      <c r="I7" s="218"/>
      <c r="J7" s="28">
        <v>98</v>
      </c>
      <c r="K7" s="109">
        <v>51.83</v>
      </c>
      <c r="L7" s="44">
        <f>J7*K7</f>
        <v>5079.34</v>
      </c>
    </row>
    <row r="8" spans="1:12" ht="43.5" customHeight="1">
      <c r="A8" s="215"/>
      <c r="B8" s="215"/>
      <c r="C8" s="223"/>
      <c r="D8" s="219"/>
      <c r="E8" s="219"/>
      <c r="F8" s="217"/>
      <c r="G8" s="110"/>
      <c r="H8" s="52"/>
      <c r="I8" s="219"/>
      <c r="J8" s="45"/>
      <c r="K8" s="111"/>
      <c r="L8" s="165"/>
    </row>
    <row r="9" spans="1:12">
      <c r="A9" s="2"/>
      <c r="B9" s="2"/>
      <c r="C9" s="112"/>
      <c r="D9" s="2"/>
      <c r="E9" s="2"/>
      <c r="F9" s="2"/>
      <c r="G9" s="2"/>
      <c r="H9" s="7"/>
      <c r="I9" s="94" t="s">
        <v>78</v>
      </c>
      <c r="J9" s="2"/>
      <c r="K9" s="7"/>
      <c r="L9" s="102">
        <f>L6+L7</f>
        <v>5399.2260000000006</v>
      </c>
    </row>
    <row r="10" spans="1:12">
      <c r="A10" s="2"/>
      <c r="B10" s="2"/>
      <c r="C10" s="22"/>
      <c r="D10" s="2"/>
      <c r="E10" s="2"/>
      <c r="F10" s="2"/>
      <c r="G10" s="2"/>
      <c r="H10" s="7"/>
      <c r="I10" s="2"/>
      <c r="J10" s="2"/>
      <c r="K10" s="7"/>
      <c r="L10" s="7"/>
    </row>
    <row r="11" spans="1:12">
      <c r="A11" s="2"/>
      <c r="B11" s="2"/>
      <c r="C11" s="2"/>
      <c r="D11" s="2"/>
      <c r="E11" s="2"/>
      <c r="F11" s="2"/>
      <c r="G11" s="2"/>
      <c r="H11" s="7"/>
      <c r="I11" s="2"/>
      <c r="J11" s="2"/>
      <c r="K11" s="7"/>
      <c r="L11" s="7"/>
    </row>
    <row r="12" spans="1:12">
      <c r="A12" s="2"/>
      <c r="B12" s="2"/>
      <c r="C12" s="2"/>
      <c r="D12" s="2"/>
      <c r="E12" s="2"/>
      <c r="F12" s="2"/>
      <c r="G12" s="2"/>
      <c r="H12" s="7"/>
      <c r="I12" s="2"/>
      <c r="J12" s="2"/>
      <c r="K12" s="7"/>
      <c r="L12" s="7"/>
    </row>
    <row r="13" spans="1:12">
      <c r="A13" s="2"/>
      <c r="B13" s="2"/>
      <c r="C13" s="2"/>
      <c r="D13" s="2"/>
      <c r="E13" s="2"/>
      <c r="F13" s="2"/>
      <c r="G13" s="2"/>
      <c r="H13" s="7"/>
      <c r="I13" s="2"/>
      <c r="J13" s="2"/>
      <c r="K13" s="7"/>
      <c r="L13" s="7"/>
    </row>
    <row r="14" spans="1:12">
      <c r="A14" s="2"/>
      <c r="B14" s="2"/>
      <c r="C14" s="2"/>
      <c r="D14" s="2"/>
      <c r="E14" s="2"/>
      <c r="F14" s="2"/>
      <c r="G14" s="2"/>
      <c r="H14" s="7"/>
      <c r="I14" s="2"/>
      <c r="J14" s="2"/>
      <c r="K14" s="7"/>
      <c r="L14" s="7"/>
    </row>
    <row r="15" spans="1:12">
      <c r="A15" s="2"/>
      <c r="B15" s="2"/>
      <c r="C15" s="2"/>
      <c r="D15" s="2"/>
      <c r="E15" s="2"/>
      <c r="F15" s="2"/>
      <c r="G15" s="2"/>
      <c r="H15" s="7"/>
      <c r="I15" s="2"/>
      <c r="J15" s="2"/>
      <c r="K15" s="7"/>
      <c r="L15" s="7"/>
    </row>
    <row r="16" spans="1:12">
      <c r="A16" s="2"/>
      <c r="B16" s="2"/>
      <c r="C16" s="2"/>
      <c r="D16" s="2"/>
      <c r="E16" s="2"/>
      <c r="F16" s="2"/>
      <c r="G16" s="2"/>
      <c r="H16" s="7"/>
      <c r="I16" s="2"/>
      <c r="J16" s="2"/>
      <c r="K16" s="7"/>
      <c r="L16" s="7"/>
    </row>
    <row r="17" spans="1:12">
      <c r="A17" s="2"/>
      <c r="B17" s="2"/>
      <c r="C17" s="2"/>
      <c r="D17" s="2"/>
      <c r="E17" s="2"/>
      <c r="F17" s="2"/>
      <c r="G17" s="2"/>
      <c r="H17" s="7"/>
      <c r="I17" s="2"/>
      <c r="J17" s="2"/>
      <c r="K17" s="7"/>
      <c r="L17" s="7"/>
    </row>
    <row r="18" spans="1:12">
      <c r="A18" s="2"/>
      <c r="B18" s="2"/>
      <c r="C18" s="2"/>
      <c r="D18" s="2"/>
      <c r="E18" s="2"/>
      <c r="F18" s="2"/>
      <c r="G18" s="2"/>
      <c r="H18" s="7"/>
      <c r="I18" s="2"/>
      <c r="J18" s="2"/>
      <c r="K18" s="7"/>
      <c r="L18" s="7"/>
    </row>
    <row r="19" spans="1:12">
      <c r="A19" s="2"/>
      <c r="B19" s="2"/>
      <c r="C19" s="2"/>
      <c r="D19" s="2"/>
      <c r="E19" s="2"/>
      <c r="F19" s="2"/>
      <c r="G19" s="2"/>
      <c r="H19" s="7"/>
      <c r="I19" s="2"/>
      <c r="J19" s="2"/>
      <c r="K19" s="7"/>
      <c r="L19" s="7"/>
    </row>
    <row r="20" spans="1:12">
      <c r="A20" s="2"/>
      <c r="B20" s="2"/>
      <c r="C20" s="2"/>
      <c r="D20" s="2"/>
      <c r="E20" s="2"/>
      <c r="F20" s="2"/>
      <c r="G20" s="2"/>
      <c r="H20" s="7"/>
      <c r="I20" s="2"/>
      <c r="J20" s="2"/>
      <c r="K20" s="7"/>
      <c r="L20" s="7"/>
    </row>
    <row r="21" spans="1:12">
      <c r="A21" s="2"/>
      <c r="B21" s="2"/>
      <c r="C21" s="2"/>
      <c r="D21" s="2"/>
      <c r="E21" s="2"/>
      <c r="F21" s="2"/>
      <c r="G21" s="2"/>
      <c r="H21" s="7"/>
      <c r="I21" s="2"/>
      <c r="J21" s="2"/>
      <c r="K21" s="7"/>
      <c r="L21" s="7"/>
    </row>
    <row r="22" spans="1:12">
      <c r="A22" s="2"/>
      <c r="B22" s="2"/>
      <c r="C22" s="2"/>
      <c r="D22" s="2"/>
      <c r="E22" s="2"/>
      <c r="F22" s="2"/>
      <c r="G22" s="2"/>
      <c r="H22" s="7"/>
      <c r="I22" s="2"/>
      <c r="J22" s="2"/>
      <c r="K22" s="7"/>
      <c r="L22" s="7"/>
    </row>
    <row r="23" spans="1:12">
      <c r="A23" s="2"/>
      <c r="B23" s="2"/>
      <c r="C23" s="2"/>
      <c r="D23" s="2"/>
      <c r="E23" s="2"/>
      <c r="F23" s="2"/>
      <c r="G23" s="2"/>
      <c r="H23" s="7"/>
      <c r="I23" s="2"/>
      <c r="J23" s="2"/>
      <c r="K23" s="7"/>
      <c r="L23" s="7"/>
    </row>
    <row r="24" spans="1:12">
      <c r="A24" s="2"/>
      <c r="B24" s="2"/>
      <c r="C24" s="2"/>
      <c r="D24" s="2"/>
      <c r="E24" s="2"/>
      <c r="F24" s="2"/>
      <c r="G24" s="2"/>
      <c r="H24" s="7"/>
      <c r="I24" s="2"/>
      <c r="J24" s="2"/>
      <c r="K24" s="7"/>
      <c r="L24" s="7"/>
    </row>
    <row r="25" spans="1:12">
      <c r="A25" s="2"/>
      <c r="B25" s="2"/>
      <c r="C25" s="2"/>
      <c r="D25" s="2"/>
      <c r="E25" s="2"/>
      <c r="F25" s="2"/>
      <c r="G25" s="2"/>
      <c r="H25" s="7"/>
      <c r="I25" s="2"/>
      <c r="J25" s="2"/>
      <c r="K25" s="7"/>
      <c r="L25" s="7"/>
    </row>
    <row r="26" spans="1:12">
      <c r="A26" s="2"/>
      <c r="B26" s="2"/>
      <c r="C26" s="2"/>
      <c r="D26" s="2"/>
      <c r="E26" s="2"/>
      <c r="F26" s="2"/>
      <c r="G26" s="2"/>
      <c r="H26" s="7"/>
      <c r="I26" s="2"/>
      <c r="J26" s="2"/>
      <c r="K26" s="7"/>
      <c r="L26" s="7"/>
    </row>
    <row r="27" spans="1:12">
      <c r="A27" s="2"/>
      <c r="B27" s="2"/>
      <c r="C27" s="2"/>
      <c r="D27" s="2"/>
      <c r="E27" s="2"/>
      <c r="F27" s="2"/>
      <c r="G27" s="2"/>
      <c r="H27" s="7"/>
      <c r="I27" s="2"/>
      <c r="J27" s="2"/>
      <c r="K27" s="7"/>
      <c r="L27" s="7"/>
    </row>
    <row r="28" spans="1:12">
      <c r="A28" s="2"/>
      <c r="B28" s="2"/>
      <c r="C28" s="2"/>
      <c r="D28" s="2"/>
      <c r="E28" s="2"/>
      <c r="F28" s="2"/>
      <c r="G28" s="2"/>
      <c r="H28" s="7"/>
      <c r="I28" s="2"/>
      <c r="J28" s="2"/>
      <c r="K28" s="7"/>
      <c r="L28" s="7"/>
    </row>
    <row r="29" spans="1:12">
      <c r="A29" s="2"/>
      <c r="B29" s="2"/>
      <c r="C29" s="2"/>
      <c r="D29" s="2"/>
      <c r="E29" s="2"/>
      <c r="F29" s="2"/>
      <c r="G29" s="2"/>
      <c r="H29" s="7"/>
      <c r="I29" s="2"/>
      <c r="J29" s="2"/>
      <c r="K29" s="7"/>
      <c r="L29" s="7"/>
    </row>
    <row r="30" spans="1:12">
      <c r="A30" s="2"/>
      <c r="B30" s="2"/>
      <c r="C30" s="2"/>
      <c r="D30" s="2"/>
      <c r="E30" s="2"/>
      <c r="F30" s="2"/>
      <c r="G30" s="2"/>
      <c r="H30" s="7"/>
      <c r="I30" s="2"/>
      <c r="J30" s="2"/>
      <c r="K30" s="7"/>
      <c r="L30" s="7"/>
    </row>
    <row r="31" spans="1:12">
      <c r="A31" s="2"/>
      <c r="B31" s="2"/>
      <c r="C31" s="2"/>
      <c r="D31" s="2"/>
      <c r="E31" s="2"/>
      <c r="F31" s="2"/>
      <c r="G31" s="2"/>
      <c r="H31" s="7"/>
      <c r="I31" s="2"/>
      <c r="J31" s="2"/>
      <c r="K31" s="7"/>
      <c r="L31" s="7"/>
    </row>
    <row r="32" spans="1:12">
      <c r="A32" s="2"/>
      <c r="B32" s="2"/>
      <c r="C32" s="2"/>
      <c r="D32" s="2"/>
      <c r="E32" s="2"/>
      <c r="F32" s="2"/>
      <c r="G32" s="2"/>
      <c r="H32" s="7"/>
      <c r="I32" s="2"/>
      <c r="J32" s="2"/>
      <c r="K32" s="7"/>
      <c r="L32" s="7"/>
    </row>
    <row r="33" spans="1:12">
      <c r="A33" s="2"/>
      <c r="B33" s="2"/>
      <c r="C33" s="2"/>
      <c r="D33" s="2"/>
      <c r="E33" s="2"/>
      <c r="F33" s="2"/>
      <c r="G33" s="2"/>
      <c r="H33" s="7"/>
      <c r="I33" s="2"/>
      <c r="J33" s="2"/>
      <c r="K33" s="7"/>
      <c r="L33" s="7"/>
    </row>
    <row r="34" spans="1:12">
      <c r="A34" s="2"/>
      <c r="B34" s="2"/>
      <c r="C34" s="2"/>
      <c r="D34" s="2"/>
      <c r="E34" s="2"/>
      <c r="F34" s="2"/>
      <c r="G34" s="2"/>
      <c r="H34" s="7"/>
      <c r="I34" s="2"/>
      <c r="J34" s="2"/>
      <c r="K34" s="7"/>
      <c r="L34" s="7"/>
    </row>
    <row r="35" spans="1:12">
      <c r="A35" s="2"/>
      <c r="B35" s="2"/>
      <c r="C35" s="2"/>
      <c r="D35" s="2"/>
      <c r="E35" s="2"/>
      <c r="F35" s="2"/>
      <c r="G35" s="2"/>
      <c r="H35" s="7"/>
      <c r="I35" s="2"/>
      <c r="J35" s="2"/>
      <c r="K35" s="7"/>
      <c r="L35" s="7"/>
    </row>
    <row r="36" spans="1:12">
      <c r="A36" s="2"/>
      <c r="B36" s="2"/>
      <c r="C36" s="2"/>
      <c r="D36" s="2"/>
      <c r="E36" s="2"/>
      <c r="F36" s="2"/>
      <c r="G36" s="2"/>
      <c r="H36" s="7"/>
      <c r="I36" s="2"/>
      <c r="J36" s="2"/>
      <c r="K36" s="7"/>
      <c r="L36" s="7"/>
    </row>
    <row r="37" spans="1:12">
      <c r="A37" s="2"/>
      <c r="B37" s="2"/>
      <c r="C37" s="2"/>
      <c r="D37" s="2"/>
      <c r="E37" s="2"/>
      <c r="F37" s="2"/>
      <c r="G37" s="2"/>
      <c r="H37" s="7"/>
      <c r="I37" s="2"/>
      <c r="J37" s="2"/>
      <c r="K37" s="7"/>
      <c r="L37" s="7"/>
    </row>
    <row r="38" spans="1:12">
      <c r="A38" s="2"/>
      <c r="B38" s="2"/>
      <c r="C38" s="2"/>
      <c r="D38" s="2"/>
      <c r="E38" s="2"/>
      <c r="F38" s="2"/>
      <c r="G38" s="2"/>
      <c r="H38" s="7"/>
      <c r="I38" s="2"/>
      <c r="J38" s="2"/>
      <c r="K38" s="7"/>
      <c r="L38" s="7"/>
    </row>
    <row r="39" spans="1:12">
      <c r="A39" s="2"/>
      <c r="B39" s="2"/>
      <c r="C39" s="2"/>
      <c r="D39" s="2"/>
      <c r="E39" s="2"/>
      <c r="F39" s="2"/>
      <c r="G39" s="2"/>
      <c r="H39" s="7"/>
      <c r="I39" s="2"/>
      <c r="J39" s="2"/>
      <c r="K39" s="7"/>
      <c r="L39" s="7"/>
    </row>
    <row r="40" spans="1:12">
      <c r="A40" s="2"/>
      <c r="B40" s="2"/>
      <c r="C40" s="2"/>
      <c r="D40" s="2"/>
      <c r="E40" s="2"/>
      <c r="F40" s="2"/>
      <c r="G40" s="2"/>
      <c r="H40" s="7"/>
      <c r="I40" s="2"/>
      <c r="J40" s="2"/>
      <c r="K40" s="7"/>
      <c r="L40" s="7"/>
    </row>
    <row r="41" spans="1:12">
      <c r="A41" s="2"/>
      <c r="B41" s="2"/>
      <c r="C41" s="2"/>
      <c r="D41" s="2"/>
      <c r="E41" s="2"/>
      <c r="F41" s="2"/>
      <c r="G41" s="2"/>
      <c r="H41" s="7"/>
      <c r="I41" s="2"/>
      <c r="J41" s="2"/>
      <c r="K41" s="7"/>
      <c r="L41" s="7"/>
    </row>
    <row r="42" spans="1:12">
      <c r="A42" s="2"/>
      <c r="B42" s="2"/>
      <c r="C42" s="2"/>
      <c r="D42" s="2"/>
      <c r="E42" s="2"/>
      <c r="F42" s="2"/>
      <c r="G42" s="2"/>
      <c r="H42" s="7"/>
      <c r="I42" s="2"/>
      <c r="J42" s="2"/>
      <c r="K42" s="7"/>
      <c r="L42" s="7"/>
    </row>
    <row r="43" spans="1:12">
      <c r="A43" s="2"/>
      <c r="B43" s="2"/>
      <c r="C43" s="2"/>
      <c r="D43" s="2"/>
      <c r="E43" s="2"/>
      <c r="F43" s="2"/>
      <c r="G43" s="2"/>
      <c r="H43" s="7"/>
      <c r="I43" s="2"/>
      <c r="J43" s="2"/>
      <c r="K43" s="7"/>
      <c r="L43" s="7"/>
    </row>
    <row r="44" spans="1:12">
      <c r="A44" s="2"/>
      <c r="B44" s="2"/>
      <c r="C44" s="2"/>
      <c r="D44" s="2"/>
      <c r="E44" s="2"/>
      <c r="F44" s="2"/>
      <c r="G44" s="2"/>
      <c r="H44" s="7"/>
      <c r="I44" s="2"/>
      <c r="J44" s="2"/>
      <c r="K44" s="7"/>
      <c r="L44" s="7"/>
    </row>
    <row r="45" spans="1:12">
      <c r="A45" s="2"/>
      <c r="B45" s="2"/>
      <c r="C45" s="2"/>
      <c r="D45" s="2"/>
      <c r="E45" s="2"/>
      <c r="F45" s="2"/>
      <c r="G45" s="2"/>
      <c r="H45" s="7"/>
      <c r="I45" s="2"/>
      <c r="J45" s="2"/>
      <c r="K45" s="7"/>
      <c r="L45" s="7"/>
    </row>
    <row r="46" spans="1:12">
      <c r="A46" s="2"/>
      <c r="B46" s="2"/>
      <c r="C46" s="2"/>
      <c r="D46" s="2"/>
      <c r="E46" s="2"/>
      <c r="F46" s="2"/>
      <c r="G46" s="2"/>
      <c r="H46" s="7"/>
      <c r="I46" s="2"/>
      <c r="J46" s="2"/>
      <c r="K46" s="7"/>
      <c r="L46" s="7"/>
    </row>
    <row r="47" spans="1:12">
      <c r="A47" s="2"/>
      <c r="B47" s="2"/>
      <c r="C47" s="2"/>
      <c r="D47" s="2"/>
      <c r="E47" s="2"/>
      <c r="F47" s="2"/>
      <c r="G47" s="2"/>
      <c r="H47" s="7"/>
      <c r="I47" s="2"/>
      <c r="J47" s="2"/>
      <c r="K47" s="7"/>
      <c r="L47" s="7"/>
    </row>
    <row r="48" spans="1:12">
      <c r="A48" s="2"/>
      <c r="B48" s="2"/>
      <c r="C48" s="2"/>
      <c r="D48" s="2"/>
      <c r="E48" s="2"/>
      <c r="F48" s="2"/>
      <c r="G48" s="2"/>
      <c r="H48" s="7"/>
      <c r="I48" s="2"/>
      <c r="J48" s="2"/>
      <c r="K48" s="7"/>
      <c r="L48" s="7"/>
    </row>
    <row r="49" spans="1:12">
      <c r="A49" s="2"/>
      <c r="B49" s="2"/>
      <c r="C49" s="2"/>
      <c r="D49" s="2"/>
      <c r="E49" s="2"/>
      <c r="F49" s="2"/>
      <c r="G49" s="2"/>
      <c r="H49" s="2"/>
      <c r="I49" s="2"/>
      <c r="J49" s="2"/>
      <c r="K49" s="7"/>
      <c r="L49" s="7"/>
    </row>
    <row r="50" spans="1:12">
      <c r="A50" s="2"/>
      <c r="B50" s="2"/>
      <c r="C50" s="2"/>
      <c r="D50" s="2"/>
      <c r="E50" s="2"/>
      <c r="F50" s="2"/>
      <c r="G50" s="2"/>
      <c r="H50" s="2"/>
      <c r="I50" s="2"/>
      <c r="J50" s="2"/>
      <c r="K50" s="7"/>
      <c r="L50" s="7"/>
    </row>
    <row r="51" spans="1:12">
      <c r="K51" s="5"/>
      <c r="L51" s="5"/>
    </row>
    <row r="52" spans="1:12">
      <c r="K52" s="5"/>
      <c r="L52" s="5"/>
    </row>
    <row r="53" spans="1:12">
      <c r="K53" s="5"/>
      <c r="L53" s="5"/>
    </row>
    <row r="54" spans="1:12">
      <c r="K54" s="5"/>
      <c r="L54" s="5"/>
    </row>
    <row r="55" spans="1:12">
      <c r="K55" s="5"/>
      <c r="L55" s="5"/>
    </row>
    <row r="56" spans="1:12">
      <c r="K56" s="5"/>
      <c r="L56" s="5"/>
    </row>
    <row r="57" spans="1:12">
      <c r="K57" s="5"/>
      <c r="L57" s="5"/>
    </row>
    <row r="58" spans="1:12">
      <c r="K58" s="5"/>
      <c r="L58" s="5"/>
    </row>
    <row r="59" spans="1:12">
      <c r="K59" s="5"/>
      <c r="L59" s="5"/>
    </row>
    <row r="60" spans="1:12">
      <c r="K60" s="5"/>
      <c r="L60" s="5"/>
    </row>
    <row r="61" spans="1:12">
      <c r="K61" s="5"/>
      <c r="L61" s="5"/>
    </row>
    <row r="62" spans="1:12">
      <c r="K62" s="5"/>
      <c r="L62" s="5"/>
    </row>
    <row r="63" spans="1:12">
      <c r="K63" s="5"/>
      <c r="L63" s="5"/>
    </row>
    <row r="64" spans="1:12">
      <c r="K64" s="5"/>
      <c r="L64" s="5"/>
    </row>
    <row r="65" spans="11:12">
      <c r="K65" s="5"/>
      <c r="L65" s="5"/>
    </row>
    <row r="66" spans="11:12">
      <c r="K66" s="5"/>
      <c r="L66" s="5"/>
    </row>
    <row r="67" spans="11:12">
      <c r="K67" s="5"/>
      <c r="L67" s="5"/>
    </row>
    <row r="68" spans="11:12">
      <c r="K68" s="5"/>
      <c r="L68" s="5"/>
    </row>
    <row r="69" spans="11:12">
      <c r="K69" s="5"/>
      <c r="L69" s="5"/>
    </row>
    <row r="70" spans="11:12">
      <c r="K70" s="5"/>
      <c r="L70" s="5"/>
    </row>
    <row r="71" spans="11:12">
      <c r="K71" s="5"/>
      <c r="L71" s="5"/>
    </row>
    <row r="72" spans="11:12">
      <c r="K72" s="5"/>
      <c r="L72" s="5"/>
    </row>
    <row r="73" spans="11:12">
      <c r="K73" s="5"/>
      <c r="L73" s="5"/>
    </row>
    <row r="74" spans="11:12">
      <c r="K74" s="5"/>
      <c r="L74" s="5"/>
    </row>
    <row r="75" spans="11:12">
      <c r="K75" s="5"/>
      <c r="L75" s="5"/>
    </row>
    <row r="76" spans="11:12">
      <c r="K76" s="5"/>
      <c r="L76" s="5"/>
    </row>
    <row r="77" spans="11:12">
      <c r="K77" s="5"/>
      <c r="L77" s="5"/>
    </row>
    <row r="78" spans="11:12">
      <c r="K78" s="5"/>
      <c r="L78" s="5"/>
    </row>
    <row r="79" spans="11:12">
      <c r="K79" s="5"/>
      <c r="L79" s="5"/>
    </row>
    <row r="80" spans="11:12">
      <c r="K80" s="5"/>
      <c r="L80" s="5"/>
    </row>
    <row r="81" spans="11:12">
      <c r="K81" s="5"/>
      <c r="L81" s="5"/>
    </row>
    <row r="82" spans="11:12">
      <c r="K82" s="5"/>
      <c r="L82" s="5"/>
    </row>
    <row r="83" spans="11:12">
      <c r="K83" s="5"/>
      <c r="L83" s="5"/>
    </row>
    <row r="84" spans="11:12">
      <c r="K84" s="5"/>
      <c r="L84" s="5"/>
    </row>
    <row r="85" spans="11:12">
      <c r="K85" s="5"/>
      <c r="L85" s="5"/>
    </row>
    <row r="86" spans="11:12">
      <c r="K86" s="5"/>
      <c r="L86" s="5"/>
    </row>
    <row r="87" spans="11:12">
      <c r="K87" s="5"/>
    </row>
    <row r="88" spans="11:12">
      <c r="K88" s="5"/>
    </row>
    <row r="89" spans="11:12">
      <c r="K89" s="5"/>
    </row>
    <row r="90" spans="11:12">
      <c r="K90" s="5"/>
    </row>
    <row r="91" spans="11:12">
      <c r="K91" s="5"/>
    </row>
    <row r="92" spans="11:12">
      <c r="K92" s="5"/>
    </row>
    <row r="93" spans="11:12">
      <c r="K93" s="5"/>
    </row>
    <row r="94" spans="11:12">
      <c r="K94" s="5"/>
    </row>
    <row r="95" spans="11:12">
      <c r="K95" s="5"/>
    </row>
    <row r="96" spans="11:12">
      <c r="K96" s="5"/>
    </row>
    <row r="97" spans="11:11">
      <c r="K97" s="5"/>
    </row>
    <row r="98" spans="11:11">
      <c r="K98" s="5"/>
    </row>
    <row r="99" spans="11:11">
      <c r="K99" s="5"/>
    </row>
    <row r="100" spans="11:11">
      <c r="K100" s="5"/>
    </row>
    <row r="101" spans="11:11">
      <c r="K101" s="5"/>
    </row>
    <row r="102" spans="11:11">
      <c r="K102" s="5"/>
    </row>
    <row r="103" spans="11:11">
      <c r="K103" s="5"/>
    </row>
    <row r="104" spans="11:11">
      <c r="K104" s="5"/>
    </row>
    <row r="105" spans="11:11">
      <c r="K105" s="5"/>
    </row>
    <row r="106" spans="11:11">
      <c r="K106" s="5"/>
    </row>
    <row r="107" spans="11:11">
      <c r="K107" s="5"/>
    </row>
    <row r="108" spans="11:11">
      <c r="K108" s="5"/>
    </row>
    <row r="109" spans="11:11">
      <c r="K109" s="5"/>
    </row>
    <row r="110" spans="11:11">
      <c r="K110" s="5"/>
    </row>
    <row r="111" spans="11:11">
      <c r="K111" s="5"/>
    </row>
    <row r="112" spans="11:11">
      <c r="K112" s="5"/>
    </row>
    <row r="113" spans="11:11">
      <c r="K113" s="5"/>
    </row>
    <row r="114" spans="11:11">
      <c r="K114" s="5"/>
    </row>
    <row r="115" spans="11:11">
      <c r="K115" s="5"/>
    </row>
    <row r="116" spans="11:11">
      <c r="K116" s="5"/>
    </row>
    <row r="117" spans="11:11">
      <c r="K117" s="5"/>
    </row>
    <row r="118" spans="11:11">
      <c r="K118" s="5"/>
    </row>
    <row r="119" spans="11:11">
      <c r="K119" s="5"/>
    </row>
    <row r="120" spans="11:11">
      <c r="K120" s="5"/>
    </row>
    <row r="121" spans="11:11">
      <c r="K121" s="5"/>
    </row>
    <row r="122" spans="11:11">
      <c r="K122" s="5"/>
    </row>
    <row r="123" spans="11:11">
      <c r="K123" s="5"/>
    </row>
    <row r="124" spans="11:11">
      <c r="K124" s="5"/>
    </row>
  </sheetData>
  <mergeCells count="18">
    <mergeCell ref="F6:F8"/>
    <mergeCell ref="I6:I8"/>
    <mergeCell ref="A6:A8"/>
    <mergeCell ref="B6:B8"/>
    <mergeCell ref="C6:C8"/>
    <mergeCell ref="D6:D8"/>
    <mergeCell ref="E6:E8"/>
    <mergeCell ref="B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2"/>
  <sheetViews>
    <sheetView topLeftCell="C33" workbookViewId="0">
      <selection activeCell="M9" sqref="M9"/>
    </sheetView>
  </sheetViews>
  <sheetFormatPr defaultRowHeight="15"/>
  <cols>
    <col min="1" max="1" width="5.140625" customWidth="1"/>
    <col min="2" max="2" width="20" customWidth="1"/>
    <col min="3" max="3" width="18.28515625" customWidth="1"/>
    <col min="4" max="4" width="14.28515625" customWidth="1"/>
    <col min="5" max="6" width="8.7109375" customWidth="1"/>
    <col min="7" max="7" width="7.42578125" customWidth="1"/>
    <col min="8" max="8" width="9" customWidth="1"/>
    <col min="9" max="9" width="19.85546875" customWidth="1"/>
    <col min="10" max="10" width="8.140625" customWidth="1"/>
    <col min="12" max="12" width="12" bestFit="1" customWidth="1"/>
  </cols>
  <sheetData>
    <row r="1" spans="1:14" ht="18.75">
      <c r="B1" s="210" t="s">
        <v>193</v>
      </c>
      <c r="C1" s="210"/>
      <c r="D1" s="210"/>
      <c r="E1" s="210"/>
      <c r="F1" s="210"/>
      <c r="G1" s="210"/>
      <c r="H1" s="210"/>
      <c r="I1" s="210"/>
      <c r="J1" s="210"/>
      <c r="K1" s="211"/>
      <c r="L1" s="211"/>
      <c r="M1" s="125"/>
      <c r="N1" s="65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25"/>
      <c r="N2" s="65"/>
    </row>
    <row r="3" spans="1:14" ht="27.75" customHeight="1">
      <c r="A3" s="212" t="s">
        <v>6</v>
      </c>
      <c r="B3" s="213" t="s">
        <v>0</v>
      </c>
      <c r="C3" s="213" t="s">
        <v>1</v>
      </c>
      <c r="D3" s="214" t="s">
        <v>2</v>
      </c>
      <c r="E3" s="214" t="s">
        <v>7</v>
      </c>
      <c r="F3" s="214" t="s">
        <v>9</v>
      </c>
      <c r="G3" s="213" t="s">
        <v>3</v>
      </c>
      <c r="H3" s="213" t="s">
        <v>4</v>
      </c>
      <c r="I3" s="214" t="s">
        <v>8</v>
      </c>
      <c r="J3" s="214" t="s">
        <v>10</v>
      </c>
      <c r="K3" s="214"/>
      <c r="L3" s="237"/>
      <c r="M3" s="125"/>
      <c r="N3" s="65"/>
    </row>
    <row r="4" spans="1:14">
      <c r="A4" s="199"/>
      <c r="B4" s="199"/>
      <c r="C4" s="199"/>
      <c r="D4" s="199"/>
      <c r="E4" s="199"/>
      <c r="F4" s="199"/>
      <c r="G4" s="199"/>
      <c r="H4" s="199"/>
      <c r="I4" s="199"/>
      <c r="J4" s="4" t="s">
        <v>3</v>
      </c>
      <c r="K4" s="4" t="s">
        <v>4</v>
      </c>
      <c r="L4" s="31" t="s">
        <v>5</v>
      </c>
      <c r="M4" s="125"/>
      <c r="N4" s="65"/>
    </row>
    <row r="5" spans="1:14">
      <c r="A5" s="4">
        <v>1</v>
      </c>
      <c r="B5" s="31">
        <v>2</v>
      </c>
      <c r="C5" s="4">
        <v>3</v>
      </c>
      <c r="D5" s="24">
        <v>4</v>
      </c>
      <c r="E5" s="4">
        <v>5</v>
      </c>
      <c r="F5" s="4">
        <v>6</v>
      </c>
      <c r="G5" s="4">
        <v>7</v>
      </c>
      <c r="H5" s="31">
        <v>8</v>
      </c>
      <c r="I5" s="4">
        <v>9</v>
      </c>
      <c r="J5" s="24">
        <v>10</v>
      </c>
      <c r="K5" s="4">
        <v>11</v>
      </c>
      <c r="L5" s="31">
        <v>12</v>
      </c>
      <c r="M5" s="125"/>
      <c r="N5" s="65"/>
    </row>
    <row r="6" spans="1:14" ht="24" customHeight="1">
      <c r="A6" s="28" t="s">
        <v>12</v>
      </c>
      <c r="B6" s="206" t="s">
        <v>82</v>
      </c>
      <c r="C6" s="231" t="s">
        <v>83</v>
      </c>
      <c r="D6" s="2" t="s">
        <v>21</v>
      </c>
      <c r="E6" s="202" t="s">
        <v>104</v>
      </c>
      <c r="F6" s="7">
        <v>56080</v>
      </c>
      <c r="G6" s="28">
        <v>2200</v>
      </c>
      <c r="H6" s="7">
        <v>22</v>
      </c>
      <c r="I6" s="225" t="s">
        <v>175</v>
      </c>
      <c r="J6" s="117">
        <v>375</v>
      </c>
      <c r="K6" s="36">
        <v>22</v>
      </c>
      <c r="L6" s="95">
        <f>J6*K6</f>
        <v>8250</v>
      </c>
      <c r="M6" s="176"/>
      <c r="N6" s="65"/>
    </row>
    <row r="7" spans="1:14" ht="36.75" customHeight="1">
      <c r="A7" s="28"/>
      <c r="B7" s="215"/>
      <c r="C7" s="232"/>
      <c r="D7" s="2" t="s">
        <v>22</v>
      </c>
      <c r="E7" s="233"/>
      <c r="F7" s="2"/>
      <c r="G7" s="28">
        <v>160</v>
      </c>
      <c r="H7" s="7">
        <v>48</v>
      </c>
      <c r="I7" s="226"/>
      <c r="J7" s="117">
        <v>16.8</v>
      </c>
      <c r="K7" s="36">
        <v>48</v>
      </c>
      <c r="L7" s="95">
        <f>J7*K7</f>
        <v>806.40000000000009</v>
      </c>
      <c r="M7" s="176"/>
      <c r="N7" s="65"/>
    </row>
    <row r="8" spans="1:14">
      <c r="A8" s="29"/>
      <c r="B8" s="9"/>
      <c r="C8" s="29"/>
      <c r="D8" s="9"/>
      <c r="E8" s="29"/>
      <c r="F8" s="9"/>
      <c r="G8" s="33"/>
      <c r="H8" s="56"/>
      <c r="I8" s="90" t="s">
        <v>13</v>
      </c>
      <c r="J8" s="118"/>
      <c r="K8" s="39"/>
      <c r="L8" s="123">
        <f>L6+L7</f>
        <v>9056.4</v>
      </c>
      <c r="M8" s="176"/>
      <c r="N8" s="126"/>
    </row>
    <row r="9" spans="1:14" ht="28.5" customHeight="1">
      <c r="A9" s="30" t="s">
        <v>14</v>
      </c>
      <c r="B9" s="206" t="s">
        <v>109</v>
      </c>
      <c r="C9" s="202" t="s">
        <v>83</v>
      </c>
      <c r="D9" s="202" t="s">
        <v>108</v>
      </c>
      <c r="E9" s="202" t="s">
        <v>76</v>
      </c>
      <c r="F9" s="216">
        <v>29770</v>
      </c>
      <c r="G9" s="177">
        <v>242</v>
      </c>
      <c r="H9" s="177">
        <v>125.95</v>
      </c>
      <c r="I9" s="234" t="s">
        <v>175</v>
      </c>
      <c r="J9" s="119">
        <v>48</v>
      </c>
      <c r="K9" s="88">
        <v>125.95</v>
      </c>
      <c r="L9" s="124">
        <f>J9*K9</f>
        <v>6045.6</v>
      </c>
      <c r="M9" s="176"/>
      <c r="N9" s="126"/>
    </row>
    <row r="10" spans="1:14" ht="17.25" customHeight="1">
      <c r="A10" s="30"/>
      <c r="B10" s="233"/>
      <c r="C10" s="219"/>
      <c r="D10" s="230"/>
      <c r="E10" s="219"/>
      <c r="F10" s="236"/>
      <c r="G10" s="178">
        <v>7</v>
      </c>
      <c r="H10" s="178">
        <v>114.5</v>
      </c>
      <c r="I10" s="235"/>
      <c r="J10" s="119">
        <v>7</v>
      </c>
      <c r="K10" s="88">
        <v>114.5</v>
      </c>
      <c r="L10" s="124">
        <f>J10*K10</f>
        <v>801.5</v>
      </c>
      <c r="M10" s="176"/>
      <c r="N10" s="126"/>
    </row>
    <row r="11" spans="1:14" ht="15.75" customHeight="1">
      <c r="A11" s="30"/>
      <c r="B11" s="16"/>
      <c r="C11" s="169"/>
      <c r="D11" s="19"/>
      <c r="E11" s="170"/>
      <c r="F11" s="20"/>
      <c r="G11" s="171"/>
      <c r="H11" s="18"/>
      <c r="I11" s="90" t="s">
        <v>13</v>
      </c>
      <c r="J11" s="119"/>
      <c r="K11" s="88"/>
      <c r="L11" s="184">
        <f>L9+L10</f>
        <v>6847.1</v>
      </c>
      <c r="M11" s="176"/>
      <c r="N11" s="126"/>
    </row>
    <row r="12" spans="1:14" ht="45.75" customHeight="1">
      <c r="A12" s="30" t="s">
        <v>15</v>
      </c>
      <c r="B12" s="16" t="s">
        <v>82</v>
      </c>
      <c r="C12" s="83" t="s">
        <v>83</v>
      </c>
      <c r="D12" s="19" t="s">
        <v>24</v>
      </c>
      <c r="E12" s="85" t="s">
        <v>105</v>
      </c>
      <c r="F12" s="20">
        <v>11800</v>
      </c>
      <c r="G12" s="87">
        <v>85</v>
      </c>
      <c r="H12" s="18">
        <v>138.82</v>
      </c>
      <c r="I12" s="34" t="s">
        <v>175</v>
      </c>
      <c r="J12" s="119">
        <v>11.08</v>
      </c>
      <c r="K12" s="88">
        <v>138.82</v>
      </c>
      <c r="L12" s="124">
        <v>1538.13</v>
      </c>
      <c r="M12" s="176"/>
      <c r="N12" s="65"/>
    </row>
    <row r="13" spans="1:14" ht="49.5" customHeight="1">
      <c r="A13" s="30" t="s">
        <v>16</v>
      </c>
      <c r="B13" s="16" t="s">
        <v>82</v>
      </c>
      <c r="C13" s="83" t="s">
        <v>83</v>
      </c>
      <c r="D13" s="17" t="s">
        <v>25</v>
      </c>
      <c r="E13" s="83" t="s">
        <v>106</v>
      </c>
      <c r="F13" s="15">
        <v>27300</v>
      </c>
      <c r="G13" s="30">
        <v>350</v>
      </c>
      <c r="H13" s="15">
        <v>78</v>
      </c>
      <c r="I13" s="34" t="s">
        <v>175</v>
      </c>
      <c r="J13" s="116">
        <v>75</v>
      </c>
      <c r="K13" s="84">
        <v>78</v>
      </c>
      <c r="L13" s="124">
        <f t="shared" ref="L13:L16" si="0">J13*K13</f>
        <v>5850</v>
      </c>
      <c r="M13" s="176"/>
      <c r="N13" s="65"/>
    </row>
    <row r="14" spans="1:14" ht="44.25" customHeight="1">
      <c r="A14" s="30" t="s">
        <v>19</v>
      </c>
      <c r="B14" s="16" t="s">
        <v>82</v>
      </c>
      <c r="C14" s="83" t="s">
        <v>83</v>
      </c>
      <c r="D14" s="17" t="s">
        <v>27</v>
      </c>
      <c r="E14" s="85" t="s">
        <v>107</v>
      </c>
      <c r="F14" s="15">
        <v>12950</v>
      </c>
      <c r="G14" s="30">
        <v>500</v>
      </c>
      <c r="H14" s="15">
        <v>25.9</v>
      </c>
      <c r="I14" s="34" t="s">
        <v>175</v>
      </c>
      <c r="J14" s="15">
        <v>90</v>
      </c>
      <c r="K14" s="84">
        <v>25.8889</v>
      </c>
      <c r="L14" s="124">
        <f>J14*K14</f>
        <v>2330.0009999999997</v>
      </c>
      <c r="M14" s="127"/>
      <c r="N14" s="65"/>
    </row>
    <row r="15" spans="1:14" ht="31.5" customHeight="1">
      <c r="A15" s="206" t="s">
        <v>20</v>
      </c>
      <c r="B15" s="206" t="s">
        <v>84</v>
      </c>
      <c r="C15" s="202" t="s">
        <v>85</v>
      </c>
      <c r="D15" s="3" t="s">
        <v>72</v>
      </c>
      <c r="E15" s="202" t="s">
        <v>77</v>
      </c>
      <c r="F15" s="11">
        <v>40200</v>
      </c>
      <c r="G15" s="86">
        <v>1250</v>
      </c>
      <c r="H15" s="11">
        <v>16.16</v>
      </c>
      <c r="I15" s="34" t="s">
        <v>175</v>
      </c>
      <c r="J15" s="185">
        <v>207.6</v>
      </c>
      <c r="K15" s="84">
        <v>16.754339999999999</v>
      </c>
      <c r="L15" s="124">
        <v>3478.2</v>
      </c>
      <c r="M15" s="176"/>
      <c r="N15" s="65"/>
    </row>
    <row r="16" spans="1:14" ht="24.75" customHeight="1">
      <c r="A16" s="227"/>
      <c r="B16" s="227"/>
      <c r="C16" s="229"/>
      <c r="D16" s="3" t="s">
        <v>71</v>
      </c>
      <c r="E16" s="227"/>
      <c r="F16" s="2"/>
      <c r="G16" s="86">
        <v>1250</v>
      </c>
      <c r="H16" s="11">
        <v>16</v>
      </c>
      <c r="I16" s="34" t="s">
        <v>175</v>
      </c>
      <c r="J16" s="122">
        <v>218.4</v>
      </c>
      <c r="K16" s="38">
        <v>16.641020000000001</v>
      </c>
      <c r="L16" s="124">
        <f t="shared" si="0"/>
        <v>3634.3987680000005</v>
      </c>
      <c r="M16" s="176"/>
      <c r="N16" s="65"/>
    </row>
    <row r="17" spans="1:14">
      <c r="A17" s="215"/>
      <c r="B17" s="228"/>
      <c r="C17" s="230"/>
      <c r="D17" s="9"/>
      <c r="E17" s="29"/>
      <c r="F17" s="9"/>
      <c r="G17" s="29"/>
      <c r="H17" s="8"/>
      <c r="I17" s="90" t="s">
        <v>13</v>
      </c>
      <c r="J17" s="118"/>
      <c r="K17" s="39"/>
      <c r="L17" s="123">
        <f>L15+L16</f>
        <v>7112.5987679999998</v>
      </c>
      <c r="M17" s="176"/>
      <c r="N17" s="65"/>
    </row>
    <row r="18" spans="1:14" ht="45.75" customHeight="1">
      <c r="A18" s="30" t="s">
        <v>23</v>
      </c>
      <c r="B18" s="16" t="s">
        <v>17</v>
      </c>
      <c r="C18" s="83" t="s">
        <v>18</v>
      </c>
      <c r="D18" s="17" t="s">
        <v>26</v>
      </c>
      <c r="E18" s="83" t="s">
        <v>113</v>
      </c>
      <c r="F18" s="15">
        <v>19773</v>
      </c>
      <c r="G18" s="30">
        <v>8280</v>
      </c>
      <c r="H18" s="15">
        <v>2.3879999999999999</v>
      </c>
      <c r="I18" s="34" t="s">
        <v>175</v>
      </c>
      <c r="J18" s="103">
        <v>1080</v>
      </c>
      <c r="K18" s="15">
        <v>2.2839999999999998</v>
      </c>
      <c r="L18" s="124">
        <f t="shared" ref="L18:L21" si="1">J18*K18</f>
        <v>2466.7199999999998</v>
      </c>
      <c r="M18" s="176"/>
      <c r="N18" s="65"/>
    </row>
    <row r="19" spans="1:14" ht="45" customHeight="1">
      <c r="A19" s="30" t="s">
        <v>110</v>
      </c>
      <c r="B19" s="16" t="s">
        <v>17</v>
      </c>
      <c r="C19" s="83" t="s">
        <v>18</v>
      </c>
      <c r="D19" s="17" t="s">
        <v>87</v>
      </c>
      <c r="E19" s="83" t="s">
        <v>111</v>
      </c>
      <c r="F19" s="15">
        <v>15000</v>
      </c>
      <c r="G19" s="30">
        <v>131.58000000000001</v>
      </c>
      <c r="H19" s="15">
        <v>114</v>
      </c>
      <c r="I19" s="34" t="s">
        <v>175</v>
      </c>
      <c r="J19" s="120">
        <v>0</v>
      </c>
      <c r="K19" s="84">
        <v>103.2</v>
      </c>
      <c r="L19" s="124">
        <f t="shared" si="1"/>
        <v>0</v>
      </c>
      <c r="M19" s="95"/>
      <c r="N19" s="65"/>
    </row>
    <row r="20" spans="1:14" ht="26.25" customHeight="1">
      <c r="A20" s="202" t="s">
        <v>187</v>
      </c>
      <c r="B20" s="206" t="s">
        <v>17</v>
      </c>
      <c r="C20" s="202" t="s">
        <v>18</v>
      </c>
      <c r="D20" s="17" t="s">
        <v>88</v>
      </c>
      <c r="E20" s="202" t="s">
        <v>112</v>
      </c>
      <c r="F20" s="240">
        <v>25000</v>
      </c>
      <c r="G20" s="30">
        <v>247</v>
      </c>
      <c r="H20" s="15">
        <v>55.2</v>
      </c>
      <c r="I20" s="225" t="s">
        <v>175</v>
      </c>
      <c r="J20" s="116">
        <v>52</v>
      </c>
      <c r="K20" s="84">
        <v>45.877000000000002</v>
      </c>
      <c r="L20" s="124">
        <f t="shared" si="1"/>
        <v>2385.6040000000003</v>
      </c>
      <c r="M20" s="95"/>
      <c r="N20" s="65"/>
    </row>
    <row r="21" spans="1:14" ht="25.5" customHeight="1">
      <c r="A21" s="239"/>
      <c r="B21" s="227"/>
      <c r="C21" s="229"/>
      <c r="D21" s="17" t="s">
        <v>89</v>
      </c>
      <c r="E21" s="218"/>
      <c r="F21" s="239"/>
      <c r="G21" s="30">
        <v>93</v>
      </c>
      <c r="H21" s="15">
        <v>76.2</v>
      </c>
      <c r="I21" s="219"/>
      <c r="J21" s="15"/>
      <c r="K21" s="84"/>
      <c r="L21" s="124">
        <f t="shared" si="1"/>
        <v>0</v>
      </c>
      <c r="M21" s="95"/>
      <c r="N21" s="65"/>
    </row>
    <row r="22" spans="1:14" ht="18" customHeight="1">
      <c r="A22" s="228"/>
      <c r="B22" s="228"/>
      <c r="C22" s="219"/>
      <c r="D22" s="113" t="s">
        <v>13</v>
      </c>
      <c r="E22" s="219"/>
      <c r="F22" s="228"/>
      <c r="G22" s="30"/>
      <c r="H22" s="15"/>
      <c r="I22" s="34"/>
      <c r="J22" s="116"/>
      <c r="K22" s="84"/>
      <c r="L22" s="114">
        <f>L20+L21</f>
        <v>2385.6040000000003</v>
      </c>
      <c r="M22" s="95"/>
      <c r="N22" s="65"/>
    </row>
    <row r="23" spans="1:14" ht="46.5" customHeight="1">
      <c r="A23" s="141" t="s">
        <v>188</v>
      </c>
      <c r="B23" s="16" t="s">
        <v>17</v>
      </c>
      <c r="C23" s="83" t="s">
        <v>18</v>
      </c>
      <c r="D23" s="17" t="s">
        <v>90</v>
      </c>
      <c r="E23" s="85" t="s">
        <v>114</v>
      </c>
      <c r="F23" s="115">
        <v>3000</v>
      </c>
      <c r="G23" s="30">
        <v>175</v>
      </c>
      <c r="H23" s="15">
        <v>17.16</v>
      </c>
      <c r="I23" s="34" t="s">
        <v>175</v>
      </c>
      <c r="J23" s="116">
        <v>30</v>
      </c>
      <c r="K23" s="84">
        <v>17.16</v>
      </c>
      <c r="L23" s="124">
        <f t="shared" ref="L23:L31" si="2">J23*K23</f>
        <v>514.79999999999995</v>
      </c>
      <c r="M23" s="95"/>
      <c r="N23" s="65"/>
    </row>
    <row r="24" spans="1:14" ht="45">
      <c r="A24" s="30" t="s">
        <v>100</v>
      </c>
      <c r="B24" s="30" t="s">
        <v>17</v>
      </c>
      <c r="C24" s="83" t="s">
        <v>18</v>
      </c>
      <c r="D24" s="30" t="s">
        <v>91</v>
      </c>
      <c r="E24" s="83" t="s">
        <v>115</v>
      </c>
      <c r="F24" s="30">
        <v>25000</v>
      </c>
      <c r="G24" s="30">
        <v>550</v>
      </c>
      <c r="H24" s="84">
        <v>45.456000000000003</v>
      </c>
      <c r="I24" s="34" t="s">
        <v>175</v>
      </c>
      <c r="J24" s="121">
        <v>14</v>
      </c>
      <c r="K24" s="121">
        <v>45.456000000000003</v>
      </c>
      <c r="L24" s="124">
        <f t="shared" si="2"/>
        <v>636.38400000000001</v>
      </c>
      <c r="M24" s="176"/>
      <c r="N24" s="65"/>
    </row>
    <row r="25" spans="1:14">
      <c r="A25" s="220" t="s">
        <v>92</v>
      </c>
      <c r="B25" s="206" t="s">
        <v>82</v>
      </c>
      <c r="C25" s="202" t="s">
        <v>83</v>
      </c>
      <c r="D25" s="17" t="s">
        <v>93</v>
      </c>
      <c r="E25" s="202" t="s">
        <v>117</v>
      </c>
      <c r="F25" s="241">
        <v>27740</v>
      </c>
      <c r="G25" s="103">
        <v>650</v>
      </c>
      <c r="H25" s="84">
        <v>12.5</v>
      </c>
      <c r="I25" s="225" t="s">
        <v>175</v>
      </c>
      <c r="J25" s="116">
        <v>204.2</v>
      </c>
      <c r="K25" s="84">
        <v>12.5</v>
      </c>
      <c r="L25" s="124">
        <f t="shared" si="2"/>
        <v>2552.5</v>
      </c>
      <c r="M25" s="95"/>
      <c r="N25" s="65"/>
    </row>
    <row r="26" spans="1:14">
      <c r="A26" s="239"/>
      <c r="B26" s="227"/>
      <c r="C26" s="229"/>
      <c r="D26" s="17" t="s">
        <v>94</v>
      </c>
      <c r="E26" s="229"/>
      <c r="F26" s="242"/>
      <c r="G26" s="103"/>
      <c r="H26" s="84"/>
      <c r="I26" s="226"/>
      <c r="J26" s="116"/>
      <c r="K26" s="84"/>
      <c r="L26" s="124">
        <f t="shared" si="2"/>
        <v>0</v>
      </c>
      <c r="M26" s="95"/>
      <c r="N26" s="65"/>
    </row>
    <row r="27" spans="1:14">
      <c r="A27" s="239"/>
      <c r="B27" s="227"/>
      <c r="C27" s="229"/>
      <c r="D27" s="17" t="s">
        <v>95</v>
      </c>
      <c r="E27" s="229"/>
      <c r="F27" s="242"/>
      <c r="G27" s="103">
        <v>400</v>
      </c>
      <c r="H27" s="84">
        <v>16.5</v>
      </c>
      <c r="I27" s="226"/>
      <c r="J27" s="116">
        <v>38.979999999999997</v>
      </c>
      <c r="K27" s="84">
        <v>16.5</v>
      </c>
      <c r="L27" s="124">
        <f t="shared" si="2"/>
        <v>643.16999999999996</v>
      </c>
      <c r="M27" s="95"/>
      <c r="N27" s="65"/>
    </row>
    <row r="28" spans="1:14">
      <c r="A28" s="239"/>
      <c r="B28" s="227"/>
      <c r="C28" s="229"/>
      <c r="D28" s="17" t="s">
        <v>96</v>
      </c>
      <c r="E28" s="229"/>
      <c r="F28" s="242"/>
      <c r="G28" s="103">
        <v>30</v>
      </c>
      <c r="H28" s="84">
        <v>65</v>
      </c>
      <c r="I28" s="226"/>
      <c r="J28" s="161">
        <v>0</v>
      </c>
      <c r="K28" s="84">
        <v>55</v>
      </c>
      <c r="L28" s="124">
        <f t="shared" si="2"/>
        <v>0</v>
      </c>
      <c r="M28" s="95"/>
      <c r="N28" s="65"/>
    </row>
    <row r="29" spans="1:14">
      <c r="A29" s="239"/>
      <c r="B29" s="227"/>
      <c r="C29" s="229"/>
      <c r="D29" s="17" t="s">
        <v>97</v>
      </c>
      <c r="E29" s="229"/>
      <c r="F29" s="242"/>
      <c r="G29" s="103">
        <v>400</v>
      </c>
      <c r="H29" s="84">
        <v>12.5</v>
      </c>
      <c r="I29" s="226"/>
      <c r="J29" s="116">
        <v>51.75</v>
      </c>
      <c r="K29" s="84">
        <v>12.5</v>
      </c>
      <c r="L29" s="124">
        <f t="shared" si="2"/>
        <v>646.875</v>
      </c>
      <c r="M29" s="95"/>
      <c r="N29" s="65"/>
    </row>
    <row r="30" spans="1:14">
      <c r="A30" s="239"/>
      <c r="B30" s="227"/>
      <c r="C30" s="229"/>
      <c r="D30" s="17" t="s">
        <v>98</v>
      </c>
      <c r="E30" s="229"/>
      <c r="F30" s="242"/>
      <c r="G30" s="103"/>
      <c r="H30" s="84">
        <v>0</v>
      </c>
      <c r="I30" s="226"/>
      <c r="J30" s="116"/>
      <c r="K30" s="84">
        <v>0</v>
      </c>
      <c r="L30" s="124">
        <f t="shared" si="2"/>
        <v>0</v>
      </c>
      <c r="M30" s="95"/>
      <c r="N30" s="65"/>
    </row>
    <row r="31" spans="1:14">
      <c r="A31" s="239"/>
      <c r="B31" s="227"/>
      <c r="C31" s="229"/>
      <c r="D31" s="17" t="s">
        <v>99</v>
      </c>
      <c r="E31" s="230"/>
      <c r="F31" s="243"/>
      <c r="G31" s="103">
        <v>450</v>
      </c>
      <c r="H31" s="84">
        <v>12.6</v>
      </c>
      <c r="I31" s="238"/>
      <c r="J31" s="116">
        <v>124.1</v>
      </c>
      <c r="K31" s="84">
        <v>12.6</v>
      </c>
      <c r="L31" s="124">
        <f t="shared" si="2"/>
        <v>1563.6599999999999</v>
      </c>
      <c r="M31" s="95"/>
      <c r="N31" s="65"/>
    </row>
    <row r="32" spans="1:14">
      <c r="A32" s="228"/>
      <c r="B32" s="233"/>
      <c r="C32" s="230"/>
      <c r="D32" s="113"/>
      <c r="E32" s="83"/>
      <c r="F32" s="15"/>
      <c r="G32" s="30"/>
      <c r="H32" s="15"/>
      <c r="I32" s="34"/>
      <c r="J32" s="116"/>
      <c r="K32" s="84"/>
      <c r="L32" s="114">
        <f>L25+L26+L27+L28+L29+L30+L31</f>
        <v>5406.2049999999999</v>
      </c>
      <c r="M32" s="95"/>
      <c r="N32" s="65"/>
    </row>
    <row r="33" spans="1:14" ht="45">
      <c r="A33" s="30" t="s">
        <v>86</v>
      </c>
      <c r="B33" s="16" t="s">
        <v>101</v>
      </c>
      <c r="C33" s="83" t="s">
        <v>102</v>
      </c>
      <c r="D33" s="17" t="s">
        <v>103</v>
      </c>
      <c r="E33" s="83" t="s">
        <v>116</v>
      </c>
      <c r="F33" s="15">
        <v>21750</v>
      </c>
      <c r="G33" s="30">
        <v>2500</v>
      </c>
      <c r="H33" s="15">
        <v>8.6999999999999993</v>
      </c>
      <c r="I33" s="34" t="s">
        <v>175</v>
      </c>
      <c r="J33" s="116">
        <v>300</v>
      </c>
      <c r="K33" s="84">
        <v>8.6999999999999993</v>
      </c>
      <c r="L33" s="124">
        <f t="shared" ref="L33" si="3">J33*K33</f>
        <v>2610</v>
      </c>
      <c r="M33" s="95"/>
      <c r="N33" s="65"/>
    </row>
    <row r="34" spans="1:14" ht="38.25">
      <c r="A34" s="30" t="s">
        <v>189</v>
      </c>
      <c r="B34" s="16" t="s">
        <v>169</v>
      </c>
      <c r="C34" s="134" t="s">
        <v>170</v>
      </c>
      <c r="D34" s="17" t="s">
        <v>171</v>
      </c>
      <c r="E34" s="134" t="s">
        <v>172</v>
      </c>
      <c r="F34" s="15">
        <v>35340</v>
      </c>
      <c r="G34" s="30">
        <v>570</v>
      </c>
      <c r="H34" s="15">
        <v>62.003999999999998</v>
      </c>
      <c r="I34" s="34" t="s">
        <v>175</v>
      </c>
      <c r="J34" s="116">
        <v>110</v>
      </c>
      <c r="K34" s="84">
        <v>62.003999999999998</v>
      </c>
      <c r="L34" s="43">
        <f t="shared" ref="L34" si="4">J34*K34</f>
        <v>6820.44</v>
      </c>
      <c r="M34" s="186"/>
    </row>
    <row r="35" spans="1:14" ht="45">
      <c r="A35" s="30" t="s">
        <v>190</v>
      </c>
      <c r="B35" s="30" t="s">
        <v>17</v>
      </c>
      <c r="C35" s="134" t="s">
        <v>18</v>
      </c>
      <c r="D35" s="17" t="s">
        <v>173</v>
      </c>
      <c r="E35" s="134" t="s">
        <v>174</v>
      </c>
      <c r="F35" s="15">
        <v>7000</v>
      </c>
      <c r="G35" s="138"/>
      <c r="H35" s="14"/>
      <c r="I35" s="34" t="s">
        <v>175</v>
      </c>
      <c r="J35" s="116">
        <v>72</v>
      </c>
      <c r="K35" s="84">
        <v>12.12</v>
      </c>
      <c r="L35" s="43">
        <f t="shared" ref="L35:L42" si="5">J35*K35</f>
        <v>872.64</v>
      </c>
      <c r="M35" s="186"/>
    </row>
    <row r="36" spans="1:14" ht="15" customHeight="1">
      <c r="A36" s="220" t="s">
        <v>191</v>
      </c>
      <c r="B36" s="206" t="s">
        <v>17</v>
      </c>
      <c r="C36" s="202" t="s">
        <v>176</v>
      </c>
      <c r="D36" s="17" t="s">
        <v>183</v>
      </c>
      <c r="E36" s="202" t="s">
        <v>177</v>
      </c>
      <c r="F36" s="245">
        <v>16000</v>
      </c>
      <c r="G36" s="156"/>
      <c r="H36" s="100"/>
      <c r="I36" s="234" t="s">
        <v>175</v>
      </c>
      <c r="J36" s="116">
        <v>8</v>
      </c>
      <c r="K36" s="84">
        <v>21.6</v>
      </c>
      <c r="L36" s="43">
        <f t="shared" si="5"/>
        <v>172.8</v>
      </c>
      <c r="M36" s="186"/>
    </row>
    <row r="37" spans="1:14">
      <c r="A37" s="239"/>
      <c r="B37" s="227"/>
      <c r="C37" s="229"/>
      <c r="D37" s="17" t="s">
        <v>184</v>
      </c>
      <c r="E37" s="229"/>
      <c r="F37" s="246"/>
      <c r="G37" s="157"/>
      <c r="H37" s="38"/>
      <c r="I37" s="244"/>
      <c r="J37" s="116">
        <v>20</v>
      </c>
      <c r="K37" s="84">
        <v>13.2</v>
      </c>
      <c r="L37" s="43">
        <f t="shared" si="5"/>
        <v>264</v>
      </c>
      <c r="M37" s="186"/>
    </row>
    <row r="38" spans="1:14">
      <c r="A38" s="239"/>
      <c r="B38" s="227"/>
      <c r="C38" s="229"/>
      <c r="D38" s="17" t="s">
        <v>185</v>
      </c>
      <c r="E38" s="229"/>
      <c r="F38" s="246"/>
      <c r="G38" s="157"/>
      <c r="H38" s="38"/>
      <c r="I38" s="244"/>
      <c r="J38" s="116">
        <v>20</v>
      </c>
      <c r="K38" s="84">
        <v>19.14</v>
      </c>
      <c r="L38" s="43">
        <f t="shared" si="5"/>
        <v>382.8</v>
      </c>
      <c r="M38" s="186"/>
    </row>
    <row r="39" spans="1:14">
      <c r="A39" s="239"/>
      <c r="B39" s="227"/>
      <c r="C39" s="229"/>
      <c r="D39" s="17" t="s">
        <v>186</v>
      </c>
      <c r="E39" s="229"/>
      <c r="F39" s="246"/>
      <c r="G39" s="157"/>
      <c r="H39" s="38"/>
      <c r="I39" s="244"/>
      <c r="J39" s="116">
        <v>20</v>
      </c>
      <c r="K39" s="84">
        <v>25.8</v>
      </c>
      <c r="L39" s="43">
        <f t="shared" si="5"/>
        <v>516</v>
      </c>
      <c r="M39" s="186"/>
    </row>
    <row r="40" spans="1:14" ht="30">
      <c r="A40" s="239"/>
      <c r="B40" s="227"/>
      <c r="C40" s="229"/>
      <c r="D40" s="17" t="s">
        <v>263</v>
      </c>
      <c r="E40" s="229"/>
      <c r="F40" s="246"/>
      <c r="G40" s="157"/>
      <c r="H40" s="38"/>
      <c r="I40" s="244"/>
      <c r="J40" s="116">
        <v>5</v>
      </c>
      <c r="K40" s="84">
        <v>13.2</v>
      </c>
      <c r="L40" s="43">
        <f t="shared" si="5"/>
        <v>66</v>
      </c>
      <c r="M40" s="186"/>
    </row>
    <row r="41" spans="1:14">
      <c r="A41" s="239"/>
      <c r="B41" s="227"/>
      <c r="C41" s="229"/>
      <c r="D41" s="17" t="s">
        <v>264</v>
      </c>
      <c r="E41" s="229"/>
      <c r="F41" s="246"/>
      <c r="G41" s="157"/>
      <c r="H41" s="38"/>
      <c r="I41" s="244"/>
      <c r="J41" s="116">
        <v>20</v>
      </c>
      <c r="K41" s="84">
        <v>14.4</v>
      </c>
      <c r="L41" s="43">
        <f t="shared" si="5"/>
        <v>288</v>
      </c>
      <c r="M41" s="186"/>
    </row>
    <row r="42" spans="1:14">
      <c r="A42" s="239"/>
      <c r="B42" s="227"/>
      <c r="C42" s="229"/>
      <c r="D42" s="17"/>
      <c r="E42" s="230"/>
      <c r="F42" s="247"/>
      <c r="G42" s="158"/>
      <c r="H42" s="88"/>
      <c r="I42" s="235"/>
      <c r="J42" s="116"/>
      <c r="K42" s="84"/>
      <c r="L42" s="43">
        <f t="shared" si="5"/>
        <v>0</v>
      </c>
      <c r="M42" s="186"/>
    </row>
    <row r="43" spans="1:14">
      <c r="A43" s="228"/>
      <c r="B43" s="233"/>
      <c r="C43" s="230"/>
      <c r="D43" s="113"/>
      <c r="E43" s="134"/>
      <c r="F43" s="15"/>
      <c r="G43" s="140"/>
      <c r="H43" s="20"/>
      <c r="I43" s="34"/>
      <c r="J43" s="116"/>
      <c r="K43" s="84"/>
      <c r="L43" s="160">
        <f>L36+L37+L38+L39+L40+L41+L42</f>
        <v>1689.6</v>
      </c>
      <c r="M43" s="186"/>
    </row>
    <row r="44" spans="1:14" ht="38.25">
      <c r="A44" s="206" t="s">
        <v>192</v>
      </c>
      <c r="B44" s="206" t="s">
        <v>178</v>
      </c>
      <c r="C44" s="202" t="s">
        <v>179</v>
      </c>
      <c r="D44" s="3" t="s">
        <v>180</v>
      </c>
      <c r="E44" s="202" t="s">
        <v>182</v>
      </c>
      <c r="F44" s="11">
        <v>64220</v>
      </c>
      <c r="G44" s="139">
        <v>260</v>
      </c>
      <c r="H44" s="11">
        <v>122</v>
      </c>
      <c r="I44" s="34" t="s">
        <v>175</v>
      </c>
      <c r="J44" s="159">
        <v>78</v>
      </c>
      <c r="K44" s="84">
        <v>122</v>
      </c>
      <c r="L44" s="43">
        <f>J44*K44</f>
        <v>9516</v>
      </c>
      <c r="M44" s="186"/>
    </row>
    <row r="45" spans="1:14" ht="38.25">
      <c r="A45" s="227"/>
      <c r="B45" s="227"/>
      <c r="C45" s="229"/>
      <c r="D45" s="3" t="s">
        <v>181</v>
      </c>
      <c r="E45" s="227"/>
      <c r="F45" s="2"/>
      <c r="G45" s="139">
        <v>260</v>
      </c>
      <c r="H45" s="11">
        <v>125</v>
      </c>
      <c r="I45" s="34" t="s">
        <v>175</v>
      </c>
      <c r="J45" s="159">
        <v>76</v>
      </c>
      <c r="K45" s="84">
        <v>125</v>
      </c>
      <c r="L45" s="43">
        <f t="shared" ref="L45" si="6">J45*K45</f>
        <v>9500</v>
      </c>
      <c r="M45" s="186"/>
    </row>
    <row r="46" spans="1:14">
      <c r="A46" s="215"/>
      <c r="B46" s="228"/>
      <c r="C46" s="230"/>
      <c r="D46" s="9"/>
      <c r="E46" s="29"/>
      <c r="F46" s="9"/>
      <c r="G46" s="29"/>
      <c r="H46" s="8"/>
      <c r="I46" s="90" t="s">
        <v>13</v>
      </c>
      <c r="J46" s="118"/>
      <c r="K46" s="39"/>
      <c r="L46" s="89">
        <f>L44+L45</f>
        <v>19016</v>
      </c>
      <c r="M46" s="186"/>
    </row>
    <row r="47" spans="1:14" ht="45">
      <c r="A47" s="30">
        <v>18</v>
      </c>
      <c r="B47" s="30" t="s">
        <v>17</v>
      </c>
      <c r="C47" s="145" t="s">
        <v>18</v>
      </c>
      <c r="D47" s="17" t="s">
        <v>210</v>
      </c>
      <c r="E47" s="145" t="s">
        <v>211</v>
      </c>
      <c r="F47" s="162">
        <v>2500</v>
      </c>
      <c r="G47" s="30">
        <v>16.670000000000002</v>
      </c>
      <c r="H47" s="163">
        <v>150</v>
      </c>
      <c r="I47" s="34" t="s">
        <v>175</v>
      </c>
      <c r="J47" s="15">
        <v>6.4</v>
      </c>
      <c r="K47" s="84">
        <v>150</v>
      </c>
      <c r="L47" s="43">
        <f t="shared" ref="L47" si="7">J47*K47</f>
        <v>960</v>
      </c>
      <c r="M47" s="186"/>
    </row>
    <row r="48" spans="1:14" ht="45">
      <c r="A48" s="30" t="s">
        <v>212</v>
      </c>
      <c r="B48" s="30" t="s">
        <v>17</v>
      </c>
      <c r="C48" s="145" t="s">
        <v>18</v>
      </c>
      <c r="D48" s="17" t="s">
        <v>213</v>
      </c>
      <c r="E48" s="145" t="s">
        <v>214</v>
      </c>
      <c r="F48" s="162">
        <v>1000</v>
      </c>
      <c r="G48" s="84">
        <v>108</v>
      </c>
      <c r="H48" s="163">
        <v>9.26</v>
      </c>
      <c r="I48" s="34" t="s">
        <v>175</v>
      </c>
      <c r="J48" s="15">
        <v>1</v>
      </c>
      <c r="K48" s="84">
        <v>108</v>
      </c>
      <c r="L48" s="43">
        <f t="shared" ref="L48:L50" si="8">J48*K48</f>
        <v>108</v>
      </c>
      <c r="M48" s="186"/>
    </row>
    <row r="49" spans="1:14" ht="45.75" customHeight="1">
      <c r="A49" s="30" t="s">
        <v>224</v>
      </c>
      <c r="B49" s="16" t="s">
        <v>82</v>
      </c>
      <c r="C49" s="145" t="s">
        <v>83</v>
      </c>
      <c r="D49" s="19" t="s">
        <v>225</v>
      </c>
      <c r="E49" s="151" t="s">
        <v>226</v>
      </c>
      <c r="F49" s="20">
        <v>4960</v>
      </c>
      <c r="G49" s="88">
        <v>80</v>
      </c>
      <c r="H49" s="20">
        <v>62</v>
      </c>
      <c r="I49" s="34" t="s">
        <v>175</v>
      </c>
      <c r="J49" s="20">
        <v>80</v>
      </c>
      <c r="K49" s="88">
        <v>62</v>
      </c>
      <c r="L49" s="43">
        <f t="shared" si="8"/>
        <v>4960</v>
      </c>
      <c r="M49" s="176"/>
      <c r="N49" s="65"/>
    </row>
    <row r="50" spans="1:14" ht="45.75" customHeight="1">
      <c r="A50" s="30" t="s">
        <v>224</v>
      </c>
      <c r="B50" s="16" t="s">
        <v>82</v>
      </c>
      <c r="C50" s="145" t="s">
        <v>83</v>
      </c>
      <c r="D50" s="19" t="s">
        <v>227</v>
      </c>
      <c r="E50" s="151" t="s">
        <v>228</v>
      </c>
      <c r="F50" s="20">
        <v>16000</v>
      </c>
      <c r="G50" s="88">
        <v>2000</v>
      </c>
      <c r="H50" s="20">
        <v>8</v>
      </c>
      <c r="I50" s="34" t="s">
        <v>175</v>
      </c>
      <c r="J50" s="20">
        <v>448</v>
      </c>
      <c r="K50" s="88">
        <v>8</v>
      </c>
      <c r="L50" s="43">
        <f t="shared" si="8"/>
        <v>3584</v>
      </c>
      <c r="M50" s="176"/>
      <c r="N50" s="65"/>
    </row>
    <row r="51" spans="1:14" ht="42.75" customHeight="1">
      <c r="A51" s="30" t="s">
        <v>245</v>
      </c>
      <c r="B51" s="16" t="s">
        <v>109</v>
      </c>
      <c r="C51" s="169" t="s">
        <v>83</v>
      </c>
      <c r="D51" s="19" t="s">
        <v>246</v>
      </c>
      <c r="E51" s="170" t="s">
        <v>247</v>
      </c>
      <c r="F51" s="20">
        <v>36400</v>
      </c>
      <c r="G51" s="171">
        <v>1750</v>
      </c>
      <c r="H51" s="18">
        <v>20.8</v>
      </c>
      <c r="I51" s="34" t="s">
        <v>175</v>
      </c>
      <c r="J51" s="119">
        <v>228</v>
      </c>
      <c r="K51" s="88">
        <v>20.8</v>
      </c>
      <c r="L51" s="124">
        <f>J51*K51</f>
        <v>4742.4000000000005</v>
      </c>
      <c r="M51" s="176"/>
      <c r="N51" s="126"/>
    </row>
    <row r="52" spans="1:14">
      <c r="A52" s="2"/>
      <c r="B52" s="2"/>
      <c r="C52" s="2"/>
      <c r="D52" s="2"/>
      <c r="E52" s="2"/>
      <c r="F52" s="2"/>
      <c r="G52" s="2"/>
      <c r="H52" s="7"/>
      <c r="I52" s="101"/>
      <c r="J52" s="2"/>
      <c r="K52" s="7"/>
      <c r="L52" s="7"/>
    </row>
    <row r="53" spans="1:14">
      <c r="A53" s="2"/>
      <c r="B53" s="2"/>
      <c r="C53" s="2"/>
      <c r="D53" s="2"/>
      <c r="E53" s="2"/>
      <c r="F53" s="2"/>
      <c r="G53" s="2"/>
      <c r="H53" s="7"/>
      <c r="I53" s="2"/>
      <c r="J53" s="2"/>
      <c r="K53" s="7"/>
      <c r="L53" s="7"/>
    </row>
    <row r="54" spans="1:14" ht="15.75">
      <c r="A54" s="2"/>
      <c r="B54" s="2"/>
      <c r="C54" s="2"/>
      <c r="D54" s="2"/>
      <c r="E54" s="2"/>
      <c r="F54" s="2"/>
      <c r="G54" s="2"/>
      <c r="H54" s="7"/>
      <c r="I54" s="101" t="s">
        <v>78</v>
      </c>
      <c r="J54" s="2"/>
      <c r="K54" s="7"/>
      <c r="L54" s="128">
        <f>L8+L11+L12+L13+L14+L17+L18+L19+L22+L23+L24+L32+L33+L34+L35+L43+L46+L47+L48+L49+L50+L51</f>
        <v>89507.022767999995</v>
      </c>
    </row>
    <row r="55" spans="1:14">
      <c r="A55" s="2"/>
      <c r="B55" s="2"/>
      <c r="C55" s="2"/>
      <c r="D55" s="2"/>
      <c r="E55" s="2"/>
      <c r="F55" s="2"/>
      <c r="G55" s="2"/>
      <c r="H55" s="7"/>
      <c r="I55" s="2"/>
      <c r="J55" s="2"/>
      <c r="K55" s="7"/>
      <c r="L55" s="7"/>
    </row>
    <row r="56" spans="1:14">
      <c r="A56" s="2"/>
      <c r="B56" s="2"/>
      <c r="C56" s="2"/>
      <c r="D56" s="2"/>
      <c r="E56" s="2"/>
      <c r="F56" s="2"/>
      <c r="G56" s="2"/>
      <c r="H56" s="7"/>
      <c r="I56" s="2"/>
      <c r="J56" s="2"/>
      <c r="K56" s="7"/>
      <c r="L56" s="7"/>
    </row>
    <row r="57" spans="1:14">
      <c r="A57" s="2"/>
      <c r="B57" s="2"/>
      <c r="C57" s="2"/>
      <c r="D57" s="2"/>
      <c r="E57" s="2"/>
      <c r="F57" s="2"/>
      <c r="G57" s="2"/>
      <c r="H57" s="7"/>
      <c r="I57" s="2"/>
      <c r="J57" s="2"/>
      <c r="K57" s="7"/>
      <c r="L57" s="7"/>
    </row>
    <row r="58" spans="1:14">
      <c r="A58" s="2"/>
      <c r="B58" s="2"/>
      <c r="C58" s="2"/>
      <c r="D58" s="2"/>
      <c r="E58" s="2"/>
      <c r="F58" s="2"/>
      <c r="G58" s="2"/>
      <c r="H58" s="7"/>
      <c r="I58" s="2"/>
      <c r="J58" s="2"/>
      <c r="K58" s="7"/>
      <c r="L58" s="7"/>
    </row>
    <row r="59" spans="1:14">
      <c r="A59" s="2"/>
      <c r="B59" s="2"/>
      <c r="C59" s="2"/>
      <c r="D59" s="2"/>
      <c r="E59" s="2"/>
      <c r="F59" s="2"/>
      <c r="G59" s="2"/>
      <c r="H59" s="7"/>
      <c r="I59" s="2"/>
      <c r="J59" s="2"/>
      <c r="K59" s="7"/>
      <c r="L59" s="7"/>
    </row>
    <row r="60" spans="1:14">
      <c r="A60" s="2"/>
      <c r="B60" s="2"/>
      <c r="C60" s="2"/>
      <c r="D60" s="2"/>
      <c r="E60" s="2"/>
      <c r="F60" s="2"/>
      <c r="G60" s="2"/>
      <c r="H60" s="7"/>
      <c r="I60" s="2"/>
      <c r="J60" s="2"/>
      <c r="K60" s="7"/>
      <c r="L60" s="7"/>
    </row>
    <row r="61" spans="1:14">
      <c r="A61" s="2"/>
      <c r="B61" s="2"/>
      <c r="C61" s="2"/>
      <c r="D61" s="2"/>
      <c r="E61" s="2"/>
      <c r="F61" s="2"/>
      <c r="G61" s="2"/>
      <c r="H61" s="7"/>
      <c r="I61" s="2"/>
      <c r="J61" s="2"/>
      <c r="K61" s="7"/>
      <c r="L61" s="7"/>
    </row>
    <row r="62" spans="1:14">
      <c r="A62" s="2"/>
      <c r="B62" s="2"/>
      <c r="C62" s="2"/>
      <c r="D62" s="2"/>
      <c r="E62" s="2"/>
      <c r="F62" s="2"/>
      <c r="G62" s="2"/>
      <c r="H62" s="7"/>
      <c r="I62" s="2"/>
      <c r="J62" s="2"/>
      <c r="K62" s="7"/>
      <c r="L62" s="7"/>
    </row>
    <row r="63" spans="1:14">
      <c r="A63" s="2"/>
      <c r="B63" s="2"/>
      <c r="C63" s="2"/>
      <c r="D63" s="2"/>
      <c r="E63" s="2"/>
      <c r="F63" s="2"/>
      <c r="G63" s="2"/>
      <c r="H63" s="7"/>
      <c r="I63" s="2"/>
      <c r="J63" s="2"/>
      <c r="K63" s="7"/>
      <c r="L63" s="7"/>
    </row>
    <row r="64" spans="1:14">
      <c r="A64" s="2"/>
      <c r="B64" s="2"/>
      <c r="C64" s="2"/>
      <c r="D64" s="2"/>
      <c r="E64" s="2"/>
      <c r="F64" s="2"/>
      <c r="G64" s="2"/>
      <c r="H64" s="7"/>
      <c r="I64" s="2"/>
      <c r="J64" s="2"/>
      <c r="K64" s="7"/>
      <c r="L64" s="7"/>
    </row>
    <row r="65" spans="1:12">
      <c r="A65" s="2"/>
      <c r="B65" s="2"/>
      <c r="C65" s="2"/>
      <c r="D65" s="2"/>
      <c r="E65" s="2"/>
      <c r="F65" s="2"/>
      <c r="G65" s="2"/>
      <c r="H65" s="7"/>
      <c r="I65" s="2"/>
      <c r="J65" s="2"/>
      <c r="K65" s="7"/>
      <c r="L65" s="7"/>
    </row>
    <row r="66" spans="1:12">
      <c r="A66" s="2"/>
      <c r="B66" s="2"/>
      <c r="C66" s="2"/>
      <c r="D66" s="2"/>
      <c r="E66" s="2"/>
      <c r="F66" s="2"/>
      <c r="G66" s="2"/>
      <c r="H66" s="7"/>
      <c r="I66" s="2"/>
      <c r="J66" s="2"/>
      <c r="K66" s="7"/>
      <c r="L66" s="7"/>
    </row>
    <row r="67" spans="1:12">
      <c r="A67" s="2"/>
      <c r="B67" s="2"/>
      <c r="C67" s="2"/>
      <c r="D67" s="2"/>
      <c r="E67" s="2"/>
      <c r="F67" s="2"/>
      <c r="G67" s="2"/>
      <c r="H67" s="7"/>
      <c r="I67" s="2"/>
      <c r="J67" s="2"/>
      <c r="K67" s="7"/>
      <c r="L67" s="7"/>
    </row>
    <row r="68" spans="1:12">
      <c r="A68" s="2"/>
      <c r="B68" s="2"/>
      <c r="C68" s="2"/>
      <c r="D68" s="2"/>
      <c r="E68" s="2"/>
      <c r="F68" s="2"/>
      <c r="G68" s="2"/>
      <c r="H68" s="7"/>
      <c r="I68" s="2"/>
      <c r="J68" s="2"/>
      <c r="K68" s="7"/>
      <c r="L68" s="7"/>
    </row>
    <row r="69" spans="1:12">
      <c r="A69" s="2"/>
      <c r="B69" s="2"/>
      <c r="C69" s="2"/>
      <c r="D69" s="2"/>
      <c r="E69" s="2"/>
      <c r="F69" s="2"/>
      <c r="G69" s="2"/>
      <c r="H69" s="7"/>
      <c r="I69" s="2"/>
      <c r="J69" s="2"/>
      <c r="K69" s="7"/>
      <c r="L69" s="7"/>
    </row>
    <row r="70" spans="1:12">
      <c r="A70" s="2"/>
      <c r="B70" s="2"/>
      <c r="C70" s="2"/>
      <c r="D70" s="2"/>
      <c r="E70" s="2"/>
      <c r="F70" s="2"/>
      <c r="G70" s="2"/>
      <c r="H70" s="7"/>
      <c r="I70" s="2"/>
      <c r="J70" s="2"/>
      <c r="K70" s="7"/>
      <c r="L70" s="7"/>
    </row>
    <row r="71" spans="1:12">
      <c r="A71" s="2"/>
      <c r="B71" s="2"/>
      <c r="C71" s="2"/>
      <c r="D71" s="2"/>
      <c r="E71" s="2"/>
      <c r="F71" s="2"/>
      <c r="G71" s="2"/>
      <c r="H71" s="7"/>
      <c r="I71" s="2"/>
      <c r="J71" s="2"/>
      <c r="K71" s="7"/>
      <c r="L71" s="7"/>
    </row>
    <row r="72" spans="1:12">
      <c r="A72" s="2"/>
      <c r="B72" s="2"/>
      <c r="C72" s="2"/>
      <c r="D72" s="2"/>
      <c r="E72" s="2"/>
      <c r="F72" s="2"/>
      <c r="G72" s="2"/>
      <c r="H72" s="7"/>
      <c r="I72" s="2"/>
      <c r="J72" s="2"/>
      <c r="K72" s="7"/>
      <c r="L72" s="7"/>
    </row>
    <row r="73" spans="1:12">
      <c r="A73" s="2"/>
      <c r="B73" s="2"/>
      <c r="C73" s="2"/>
      <c r="D73" s="2"/>
      <c r="E73" s="2"/>
      <c r="F73" s="2"/>
      <c r="G73" s="2"/>
      <c r="H73" s="7"/>
      <c r="I73" s="2"/>
      <c r="J73" s="2"/>
      <c r="K73" s="7"/>
      <c r="L73" s="7"/>
    </row>
    <row r="74" spans="1:12">
      <c r="A74" s="2"/>
      <c r="B74" s="2"/>
      <c r="C74" s="2"/>
      <c r="D74" s="2"/>
      <c r="E74" s="2"/>
      <c r="F74" s="2"/>
      <c r="G74" s="2"/>
      <c r="H74" s="7"/>
      <c r="I74" s="2"/>
      <c r="J74" s="2"/>
      <c r="K74" s="7"/>
      <c r="L74" s="7"/>
    </row>
    <row r="75" spans="1:12">
      <c r="A75" s="2"/>
      <c r="B75" s="2"/>
      <c r="C75" s="2"/>
      <c r="D75" s="2"/>
      <c r="E75" s="2"/>
      <c r="F75" s="2"/>
      <c r="G75" s="2"/>
      <c r="H75" s="7"/>
      <c r="I75" s="2"/>
      <c r="J75" s="2"/>
      <c r="K75" s="7"/>
      <c r="L75" s="7"/>
    </row>
    <row r="76" spans="1:12">
      <c r="A76" s="2"/>
      <c r="B76" s="2"/>
      <c r="C76" s="2"/>
      <c r="D76" s="2"/>
      <c r="E76" s="2"/>
      <c r="F76" s="2"/>
      <c r="G76" s="2"/>
      <c r="H76" s="7"/>
      <c r="I76" s="2"/>
      <c r="J76" s="2"/>
      <c r="K76" s="7"/>
      <c r="L76" s="7"/>
    </row>
    <row r="77" spans="1:12">
      <c r="A77" s="2"/>
      <c r="B77" s="2"/>
      <c r="C77" s="2"/>
      <c r="D77" s="2"/>
      <c r="E77" s="2"/>
      <c r="F77" s="2"/>
      <c r="G77" s="2"/>
      <c r="H77" s="2"/>
      <c r="I77" s="2"/>
      <c r="J77" s="2"/>
      <c r="K77" s="7"/>
      <c r="L77" s="7"/>
    </row>
    <row r="78" spans="1:12">
      <c r="A78" s="2"/>
      <c r="B78" s="2"/>
      <c r="C78" s="2"/>
      <c r="D78" s="2"/>
      <c r="E78" s="2"/>
      <c r="F78" s="2"/>
      <c r="G78" s="2"/>
      <c r="H78" s="2"/>
      <c r="I78" s="2"/>
      <c r="J78" s="2"/>
      <c r="K78" s="7"/>
      <c r="L78" s="7"/>
    </row>
    <row r="79" spans="1:12">
      <c r="K79" s="5"/>
      <c r="L79" s="5"/>
    </row>
    <row r="80" spans="1:12">
      <c r="K80" s="5"/>
      <c r="L80" s="5"/>
    </row>
    <row r="81" spans="11:12">
      <c r="K81" s="5"/>
      <c r="L81" s="5"/>
    </row>
    <row r="82" spans="11:12">
      <c r="K82" s="5"/>
      <c r="L82" s="5"/>
    </row>
    <row r="83" spans="11:12">
      <c r="K83" s="5"/>
      <c r="L83" s="5"/>
    </row>
    <row r="84" spans="11:12">
      <c r="K84" s="5"/>
      <c r="L84" s="5"/>
    </row>
    <row r="85" spans="11:12">
      <c r="K85" s="5"/>
      <c r="L85" s="5"/>
    </row>
    <row r="86" spans="11:12">
      <c r="K86" s="5"/>
      <c r="L86" s="5"/>
    </row>
    <row r="87" spans="11:12">
      <c r="K87" s="5"/>
      <c r="L87" s="5"/>
    </row>
    <row r="88" spans="11:12">
      <c r="K88" s="5"/>
      <c r="L88" s="5"/>
    </row>
    <row r="89" spans="11:12">
      <c r="K89" s="5"/>
      <c r="L89" s="5"/>
    </row>
    <row r="90" spans="11:12">
      <c r="K90" s="5"/>
      <c r="L90" s="5"/>
    </row>
    <row r="91" spans="11:12">
      <c r="K91" s="5"/>
      <c r="L91" s="5"/>
    </row>
    <row r="92" spans="11:12">
      <c r="K92" s="5"/>
      <c r="L92" s="5"/>
    </row>
    <row r="93" spans="11:12">
      <c r="K93" s="5"/>
      <c r="L93" s="5"/>
    </row>
    <row r="94" spans="11:12">
      <c r="K94" s="5"/>
      <c r="L94" s="5"/>
    </row>
    <row r="95" spans="11:12">
      <c r="K95" s="5"/>
      <c r="L95" s="5"/>
    </row>
    <row r="96" spans="11:12">
      <c r="K96" s="5"/>
      <c r="L96" s="5"/>
    </row>
    <row r="97" spans="11:12">
      <c r="K97" s="5"/>
      <c r="L97" s="5"/>
    </row>
    <row r="98" spans="11:12">
      <c r="K98" s="5"/>
      <c r="L98" s="5"/>
    </row>
    <row r="99" spans="11:12">
      <c r="K99" s="5"/>
      <c r="L99" s="5"/>
    </row>
    <row r="100" spans="11:12">
      <c r="K100" s="5"/>
      <c r="L100" s="5"/>
    </row>
    <row r="101" spans="11:12">
      <c r="K101" s="5"/>
      <c r="L101" s="5"/>
    </row>
    <row r="102" spans="11:12">
      <c r="K102" s="5"/>
      <c r="L102" s="5"/>
    </row>
    <row r="103" spans="11:12">
      <c r="K103" s="5"/>
      <c r="L103" s="5"/>
    </row>
    <row r="104" spans="11:12">
      <c r="K104" s="5"/>
      <c r="L104" s="5"/>
    </row>
    <row r="105" spans="11:12">
      <c r="K105" s="5"/>
      <c r="L105" s="5"/>
    </row>
    <row r="106" spans="11:12">
      <c r="K106" s="5"/>
      <c r="L106" s="5"/>
    </row>
    <row r="107" spans="11:12">
      <c r="K107" s="5"/>
      <c r="L107" s="5"/>
    </row>
    <row r="108" spans="11:12">
      <c r="K108" s="5"/>
      <c r="L108" s="5"/>
    </row>
    <row r="109" spans="11:12">
      <c r="K109" s="5"/>
      <c r="L109" s="5"/>
    </row>
    <row r="110" spans="11:12">
      <c r="K110" s="5"/>
      <c r="L110" s="5"/>
    </row>
    <row r="111" spans="11:12">
      <c r="K111" s="5"/>
      <c r="L111" s="5"/>
    </row>
    <row r="112" spans="11:12">
      <c r="K112" s="5"/>
      <c r="L112" s="5"/>
    </row>
    <row r="113" spans="11:12">
      <c r="K113" s="5"/>
      <c r="L113" s="5"/>
    </row>
    <row r="114" spans="11:12">
      <c r="K114" s="5"/>
      <c r="L114" s="5"/>
    </row>
    <row r="115" spans="11:12">
      <c r="K115" s="5"/>
    </row>
    <row r="116" spans="11:12">
      <c r="K116" s="5"/>
    </row>
    <row r="117" spans="11:12">
      <c r="K117" s="5"/>
    </row>
    <row r="118" spans="11:12">
      <c r="K118" s="5"/>
    </row>
    <row r="119" spans="11:12">
      <c r="K119" s="5"/>
    </row>
    <row r="120" spans="11:12">
      <c r="K120" s="5"/>
    </row>
    <row r="121" spans="11:12">
      <c r="K121" s="5"/>
    </row>
    <row r="122" spans="11:12">
      <c r="K122" s="5"/>
    </row>
    <row r="123" spans="11:12">
      <c r="K123" s="5"/>
    </row>
    <row r="124" spans="11:12">
      <c r="K124" s="5"/>
    </row>
    <row r="125" spans="11:12">
      <c r="K125" s="5"/>
    </row>
    <row r="126" spans="11:12">
      <c r="K126" s="5"/>
    </row>
    <row r="127" spans="11:12">
      <c r="K127" s="5"/>
    </row>
    <row r="128" spans="11:12">
      <c r="K128" s="5"/>
    </row>
    <row r="129" spans="11:11">
      <c r="K129" s="5"/>
    </row>
    <row r="130" spans="11:11">
      <c r="K130" s="5"/>
    </row>
    <row r="131" spans="11:11">
      <c r="K131" s="5"/>
    </row>
    <row r="132" spans="11:11">
      <c r="K132" s="5"/>
    </row>
    <row r="133" spans="11:11">
      <c r="K133" s="5"/>
    </row>
    <row r="134" spans="11:11">
      <c r="K134" s="5"/>
    </row>
    <row r="135" spans="11:11">
      <c r="K135" s="5"/>
    </row>
    <row r="136" spans="11:11">
      <c r="K136" s="5"/>
    </row>
    <row r="137" spans="11:11">
      <c r="K137" s="5"/>
    </row>
    <row r="138" spans="11:11">
      <c r="K138" s="5"/>
    </row>
    <row r="139" spans="11:11">
      <c r="K139" s="5"/>
    </row>
    <row r="140" spans="11:11">
      <c r="K140" s="5"/>
    </row>
    <row r="141" spans="11:11">
      <c r="K141" s="5"/>
    </row>
    <row r="142" spans="11:11">
      <c r="K142" s="5"/>
    </row>
    <row r="143" spans="11:11">
      <c r="K143" s="5"/>
    </row>
    <row r="144" spans="11:11">
      <c r="K144" s="5"/>
    </row>
    <row r="145" spans="11:11">
      <c r="K145" s="5"/>
    </row>
    <row r="146" spans="11:11">
      <c r="K146" s="5"/>
    </row>
    <row r="147" spans="11:11">
      <c r="K147" s="5"/>
    </row>
    <row r="148" spans="11:11">
      <c r="K148" s="5"/>
    </row>
    <row r="149" spans="11:11">
      <c r="K149" s="5"/>
    </row>
    <row r="150" spans="11:11">
      <c r="K150" s="5"/>
    </row>
    <row r="151" spans="11:11">
      <c r="K151" s="5"/>
    </row>
    <row r="152" spans="11:11">
      <c r="K152" s="5"/>
    </row>
  </sheetData>
  <mergeCells count="47">
    <mergeCell ref="I36:I42"/>
    <mergeCell ref="A44:A46"/>
    <mergeCell ref="B44:B46"/>
    <mergeCell ref="C44:C46"/>
    <mergeCell ref="E44:E45"/>
    <mergeCell ref="A36:A43"/>
    <mergeCell ref="B36:B43"/>
    <mergeCell ref="C36:C43"/>
    <mergeCell ref="E36:E42"/>
    <mergeCell ref="F36:F42"/>
    <mergeCell ref="I25:I31"/>
    <mergeCell ref="A20:A22"/>
    <mergeCell ref="B20:B22"/>
    <mergeCell ref="C20:C22"/>
    <mergeCell ref="E20:E22"/>
    <mergeCell ref="F20:F22"/>
    <mergeCell ref="A25:A32"/>
    <mergeCell ref="B25:B32"/>
    <mergeCell ref="C25:C32"/>
    <mergeCell ref="E25:E31"/>
    <mergeCell ref="F25:F31"/>
    <mergeCell ref="I20:I21"/>
    <mergeCell ref="B1:L1"/>
    <mergeCell ref="G3:G4"/>
    <mergeCell ref="H3:H4"/>
    <mergeCell ref="I3:I4"/>
    <mergeCell ref="J3:L3"/>
    <mergeCell ref="F3:F4"/>
    <mergeCell ref="A3:A4"/>
    <mergeCell ref="B3:B4"/>
    <mergeCell ref="C3:C4"/>
    <mergeCell ref="D3:D4"/>
    <mergeCell ref="E3:E4"/>
    <mergeCell ref="I6:I7"/>
    <mergeCell ref="B6:B7"/>
    <mergeCell ref="B15:B17"/>
    <mergeCell ref="C15:C17"/>
    <mergeCell ref="A15:A17"/>
    <mergeCell ref="E15:E16"/>
    <mergeCell ref="C6:C7"/>
    <mergeCell ref="E6:E7"/>
    <mergeCell ref="I9:I10"/>
    <mergeCell ref="C9:C10"/>
    <mergeCell ref="B9:B10"/>
    <mergeCell ref="D9:D10"/>
    <mergeCell ref="E9:E10"/>
    <mergeCell ref="F9:F10"/>
  </mergeCells>
  <pageMargins left="0.51181102362204722" right="0.11811023622047245" top="0.35433070866141736" bottom="0.15748031496062992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8"/>
  <sheetViews>
    <sheetView topLeftCell="C1" workbookViewId="0">
      <selection activeCell="M25" sqref="M25"/>
    </sheetView>
  </sheetViews>
  <sheetFormatPr defaultRowHeight="15"/>
  <cols>
    <col min="1" max="1" width="4.140625" customWidth="1"/>
    <col min="2" max="2" width="20" customWidth="1"/>
    <col min="3" max="3" width="18.28515625" customWidth="1"/>
    <col min="4" max="4" width="15.42578125" customWidth="1"/>
    <col min="5" max="6" width="8.7109375" customWidth="1"/>
    <col min="7" max="7" width="8.140625" customWidth="1"/>
    <col min="8" max="8" width="9" customWidth="1"/>
    <col min="9" max="9" width="19.85546875" customWidth="1"/>
    <col min="10" max="10" width="8.140625" customWidth="1"/>
    <col min="12" max="12" width="9.5703125" bestFit="1" customWidth="1"/>
  </cols>
  <sheetData>
    <row r="1" spans="1:12" ht="18.75">
      <c r="B1" s="210" t="s">
        <v>197</v>
      </c>
      <c r="C1" s="210"/>
      <c r="D1" s="210"/>
      <c r="E1" s="210"/>
      <c r="F1" s="210"/>
      <c r="G1" s="210"/>
      <c r="H1" s="210"/>
      <c r="I1" s="210"/>
      <c r="J1" s="210"/>
      <c r="K1" s="211"/>
      <c r="L1" s="211"/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212" t="s">
        <v>6</v>
      </c>
      <c r="B3" s="213" t="s">
        <v>0</v>
      </c>
      <c r="C3" s="213" t="s">
        <v>1</v>
      </c>
      <c r="D3" s="214" t="s">
        <v>2</v>
      </c>
      <c r="E3" s="214" t="s">
        <v>7</v>
      </c>
      <c r="F3" s="214" t="s">
        <v>9</v>
      </c>
      <c r="G3" s="213" t="s">
        <v>3</v>
      </c>
      <c r="H3" s="213" t="s">
        <v>4</v>
      </c>
      <c r="I3" s="214" t="s">
        <v>8</v>
      </c>
      <c r="J3" s="214" t="s">
        <v>10</v>
      </c>
      <c r="K3" s="214"/>
      <c r="L3" s="214"/>
    </row>
    <row r="4" spans="1:12">
      <c r="A4" s="199"/>
      <c r="B4" s="199"/>
      <c r="C4" s="199"/>
      <c r="D4" s="199"/>
      <c r="E4" s="199"/>
      <c r="F4" s="199"/>
      <c r="G4" s="199"/>
      <c r="H4" s="199"/>
      <c r="I4" s="199"/>
      <c r="J4" s="4" t="s">
        <v>3</v>
      </c>
      <c r="K4" s="4" t="s">
        <v>4</v>
      </c>
      <c r="L4" s="4" t="s">
        <v>5</v>
      </c>
    </row>
    <row r="5" spans="1:12">
      <c r="A5" s="4">
        <v>1</v>
      </c>
      <c r="B5" s="31">
        <v>2</v>
      </c>
      <c r="C5" s="4">
        <v>3</v>
      </c>
      <c r="D5" s="24">
        <v>4</v>
      </c>
      <c r="E5" s="4">
        <v>5</v>
      </c>
      <c r="F5" s="4">
        <v>6</v>
      </c>
      <c r="G5" s="4">
        <v>7</v>
      </c>
      <c r="H5" s="31">
        <v>8</v>
      </c>
      <c r="I5" s="4">
        <v>9</v>
      </c>
      <c r="J5" s="24">
        <v>10</v>
      </c>
      <c r="K5" s="4">
        <v>11</v>
      </c>
      <c r="L5" s="4">
        <v>12</v>
      </c>
    </row>
    <row r="6" spans="1:12" ht="63.75">
      <c r="A6" s="54" t="s">
        <v>12</v>
      </c>
      <c r="B6" s="10" t="s">
        <v>47</v>
      </c>
      <c r="C6" s="221" t="s">
        <v>45</v>
      </c>
      <c r="D6" s="202" t="s">
        <v>46</v>
      </c>
      <c r="E6" s="224" t="s">
        <v>123</v>
      </c>
      <c r="F6" s="11">
        <v>8150</v>
      </c>
      <c r="G6" s="33"/>
      <c r="H6" s="7"/>
      <c r="I6" s="80" t="s">
        <v>11</v>
      </c>
      <c r="J6" s="2"/>
      <c r="K6" s="40"/>
      <c r="L6" s="40"/>
    </row>
    <row r="7" spans="1:12">
      <c r="A7" s="26"/>
      <c r="C7" s="248"/>
      <c r="D7" s="229"/>
      <c r="E7" s="249"/>
      <c r="F7" s="2"/>
      <c r="G7" s="28"/>
      <c r="H7" s="7"/>
      <c r="I7" s="80" t="s">
        <v>48</v>
      </c>
      <c r="J7" s="28">
        <v>4</v>
      </c>
      <c r="K7" s="132">
        <v>73.2</v>
      </c>
      <c r="L7" s="41">
        <f>J7*K7</f>
        <v>292.8</v>
      </c>
    </row>
    <row r="8" spans="1:12">
      <c r="A8" s="26"/>
      <c r="C8" s="248"/>
      <c r="D8" s="229"/>
      <c r="E8" s="249"/>
      <c r="F8" s="2"/>
      <c r="G8" s="28"/>
      <c r="H8" s="7"/>
      <c r="I8" s="142" t="s">
        <v>132</v>
      </c>
      <c r="J8" s="28">
        <v>1</v>
      </c>
      <c r="K8" s="132">
        <v>33.996000000000002</v>
      </c>
      <c r="L8" s="41">
        <v>33.996000000000002</v>
      </c>
    </row>
    <row r="9" spans="1:12">
      <c r="A9" s="26"/>
      <c r="C9" s="248"/>
      <c r="D9" s="229"/>
      <c r="E9" s="249"/>
      <c r="F9" s="2"/>
      <c r="G9" s="28"/>
      <c r="H9" s="7"/>
      <c r="I9" s="80" t="s">
        <v>49</v>
      </c>
      <c r="J9" s="28"/>
      <c r="K9" s="132"/>
      <c r="L9" s="41">
        <v>2.004</v>
      </c>
    </row>
    <row r="10" spans="1:12">
      <c r="A10" s="26"/>
      <c r="C10" s="248"/>
      <c r="D10" s="229"/>
      <c r="E10" s="249"/>
      <c r="F10" s="2"/>
      <c r="G10" s="28"/>
      <c r="H10" s="7"/>
      <c r="I10" s="80" t="s">
        <v>50</v>
      </c>
      <c r="J10" s="22">
        <v>1</v>
      </c>
      <c r="K10" s="41">
        <v>207.99600000000001</v>
      </c>
      <c r="L10" s="41">
        <v>207.99600000000001</v>
      </c>
    </row>
    <row r="11" spans="1:12">
      <c r="A11" s="26"/>
      <c r="C11" s="248"/>
      <c r="D11" s="229"/>
      <c r="E11" s="249"/>
      <c r="F11" s="2"/>
      <c r="G11" s="28"/>
      <c r="H11" s="7"/>
      <c r="I11" s="80" t="s">
        <v>50</v>
      </c>
      <c r="J11" s="22">
        <v>1</v>
      </c>
      <c r="K11" s="41">
        <v>168</v>
      </c>
      <c r="L11" s="41">
        <f>J11*K11</f>
        <v>168</v>
      </c>
    </row>
    <row r="12" spans="1:12">
      <c r="A12" s="27"/>
      <c r="B12" s="27"/>
      <c r="C12" s="93"/>
      <c r="D12" s="82"/>
      <c r="E12" s="66"/>
      <c r="F12" s="29"/>
      <c r="G12" s="29"/>
      <c r="H12" s="39"/>
      <c r="I12" s="63"/>
      <c r="J12" s="29"/>
      <c r="K12" s="42"/>
      <c r="L12" s="42">
        <f>L7+L8+L9+L10+L11</f>
        <v>704.79600000000005</v>
      </c>
    </row>
    <row r="13" spans="1:12" ht="150">
      <c r="A13" s="30" t="s">
        <v>14</v>
      </c>
      <c r="B13" s="16" t="s">
        <v>51</v>
      </c>
      <c r="C13" s="32" t="s">
        <v>55</v>
      </c>
      <c r="D13" s="17" t="s">
        <v>52</v>
      </c>
      <c r="E13" s="91" t="s">
        <v>120</v>
      </c>
      <c r="F13" s="15">
        <v>15600</v>
      </c>
      <c r="G13" s="30">
        <v>12</v>
      </c>
      <c r="H13" s="15">
        <v>1300</v>
      </c>
      <c r="I13" s="63" t="s">
        <v>11</v>
      </c>
      <c r="J13" s="16">
        <v>1</v>
      </c>
      <c r="K13" s="43">
        <v>1300</v>
      </c>
      <c r="L13" s="79">
        <f t="shared" ref="L13" si="0">J13*K13</f>
        <v>1300</v>
      </c>
    </row>
    <row r="14" spans="1:12" ht="63.75">
      <c r="A14" s="183" t="s">
        <v>15</v>
      </c>
      <c r="B14" s="17" t="s">
        <v>57</v>
      </c>
      <c r="C14" s="32" t="s">
        <v>58</v>
      </c>
      <c r="D14" s="17" t="s">
        <v>59</v>
      </c>
      <c r="E14" s="91" t="s">
        <v>204</v>
      </c>
      <c r="F14" s="64">
        <v>10554</v>
      </c>
      <c r="G14" s="83">
        <v>12</v>
      </c>
      <c r="H14" s="64">
        <v>879.5</v>
      </c>
      <c r="I14" s="63" t="s">
        <v>11</v>
      </c>
      <c r="J14" s="17">
        <v>1</v>
      </c>
      <c r="K14" s="79">
        <v>895.6</v>
      </c>
      <c r="L14" s="79">
        <v>895.6</v>
      </c>
    </row>
    <row r="15" spans="1:12" ht="63.75">
      <c r="A15" s="30" t="s">
        <v>16</v>
      </c>
      <c r="B15" s="129" t="s">
        <v>118</v>
      </c>
      <c r="C15" s="83" t="s">
        <v>119</v>
      </c>
      <c r="D15" s="17" t="s">
        <v>60</v>
      </c>
      <c r="E15" s="91" t="s">
        <v>205</v>
      </c>
      <c r="F15" s="15">
        <v>14400</v>
      </c>
      <c r="G15" s="30">
        <v>9600000</v>
      </c>
      <c r="H15" s="15">
        <v>0.15</v>
      </c>
      <c r="I15" s="63" t="s">
        <v>11</v>
      </c>
      <c r="J15" s="16">
        <v>581020</v>
      </c>
      <c r="K15" s="43">
        <v>0.15</v>
      </c>
      <c r="L15" s="79">
        <f>J15*K15/100</f>
        <v>871.53</v>
      </c>
    </row>
    <row r="16" spans="1:12" ht="63.75">
      <c r="A16" s="30" t="s">
        <v>19</v>
      </c>
      <c r="B16" s="130" t="s">
        <v>121</v>
      </c>
      <c r="C16" s="145" t="s">
        <v>61</v>
      </c>
      <c r="D16" s="17" t="s">
        <v>122</v>
      </c>
      <c r="E16" s="131" t="s">
        <v>203</v>
      </c>
      <c r="F16" s="15">
        <v>38400</v>
      </c>
      <c r="G16" s="30">
        <v>450</v>
      </c>
      <c r="H16" s="15">
        <v>96</v>
      </c>
      <c r="I16" s="63" t="s">
        <v>11</v>
      </c>
      <c r="J16" s="16">
        <v>8</v>
      </c>
      <c r="K16" s="43">
        <v>450</v>
      </c>
      <c r="L16" s="79">
        <f>J16*K16</f>
        <v>3600</v>
      </c>
    </row>
    <row r="17" spans="1:12" ht="74.25" customHeight="1">
      <c r="A17" s="30" t="s">
        <v>20</v>
      </c>
      <c r="B17" s="129" t="s">
        <v>199</v>
      </c>
      <c r="C17" s="145" t="s">
        <v>200</v>
      </c>
      <c r="D17" s="17" t="s">
        <v>201</v>
      </c>
      <c r="E17" s="91" t="s">
        <v>202</v>
      </c>
      <c r="F17" s="15">
        <v>1800</v>
      </c>
      <c r="G17" s="30">
        <v>1</v>
      </c>
      <c r="H17" s="15">
        <v>1800</v>
      </c>
      <c r="I17" s="63" t="s">
        <v>11</v>
      </c>
      <c r="J17" s="16">
        <v>1</v>
      </c>
      <c r="K17" s="43">
        <v>1800</v>
      </c>
      <c r="L17" s="79">
        <v>1800</v>
      </c>
    </row>
    <row r="18" spans="1:12" ht="74.25" customHeight="1">
      <c r="A18" s="30" t="s">
        <v>23</v>
      </c>
      <c r="B18" s="129" t="s">
        <v>216</v>
      </c>
      <c r="C18" s="145" t="s">
        <v>217</v>
      </c>
      <c r="D18" s="17" t="s">
        <v>218</v>
      </c>
      <c r="E18" s="91" t="s">
        <v>219</v>
      </c>
      <c r="F18" s="15">
        <v>550</v>
      </c>
      <c r="G18" s="30">
        <v>1</v>
      </c>
      <c r="H18" s="15">
        <v>550</v>
      </c>
      <c r="I18" s="63" t="s">
        <v>11</v>
      </c>
      <c r="J18" s="16">
        <v>1</v>
      </c>
      <c r="K18" s="43">
        <v>550</v>
      </c>
      <c r="L18" s="79">
        <v>550</v>
      </c>
    </row>
    <row r="19" spans="1:12" ht="67.5" customHeight="1">
      <c r="A19" s="30" t="s">
        <v>110</v>
      </c>
      <c r="B19" s="129" t="s">
        <v>220</v>
      </c>
      <c r="C19" s="164" t="s">
        <v>221</v>
      </c>
      <c r="D19" s="17" t="s">
        <v>222</v>
      </c>
      <c r="E19" s="131" t="s">
        <v>223</v>
      </c>
      <c r="F19" s="15">
        <v>421.2</v>
      </c>
      <c r="G19" s="30">
        <v>1</v>
      </c>
      <c r="H19" s="15">
        <v>421.2</v>
      </c>
      <c r="I19" s="63" t="s">
        <v>11</v>
      </c>
      <c r="J19" s="16">
        <v>1</v>
      </c>
      <c r="K19" s="43">
        <v>421.2</v>
      </c>
      <c r="L19" s="79">
        <v>421.2</v>
      </c>
    </row>
    <row r="20" spans="1:12" ht="67.5" customHeight="1">
      <c r="A20" s="30" t="s">
        <v>187</v>
      </c>
      <c r="B20" s="129" t="s">
        <v>220</v>
      </c>
      <c r="C20" s="145" t="s">
        <v>221</v>
      </c>
      <c r="D20" s="17" t="s">
        <v>222</v>
      </c>
      <c r="E20" s="131" t="s">
        <v>244</v>
      </c>
      <c r="F20" s="15">
        <v>578.34</v>
      </c>
      <c r="G20" s="30">
        <v>1</v>
      </c>
      <c r="H20" s="15">
        <v>578.34</v>
      </c>
      <c r="I20" s="63" t="s">
        <v>11</v>
      </c>
      <c r="J20" s="16">
        <v>1</v>
      </c>
      <c r="K20" s="43">
        <v>578.34</v>
      </c>
      <c r="L20" s="79">
        <v>578.34</v>
      </c>
    </row>
    <row r="21" spans="1:12" ht="75">
      <c r="A21" s="30" t="s">
        <v>188</v>
      </c>
      <c r="B21" s="130" t="s">
        <v>255</v>
      </c>
      <c r="C21" s="172" t="s">
        <v>256</v>
      </c>
      <c r="D21" s="17" t="s">
        <v>257</v>
      </c>
      <c r="E21" s="131" t="s">
        <v>258</v>
      </c>
      <c r="F21" s="15">
        <v>1500</v>
      </c>
      <c r="G21" s="30">
        <v>1</v>
      </c>
      <c r="H21" s="15">
        <v>1500</v>
      </c>
      <c r="I21" s="63" t="s">
        <v>11</v>
      </c>
      <c r="J21" s="16">
        <v>1</v>
      </c>
      <c r="K21" s="43">
        <v>1500</v>
      </c>
      <c r="L21" s="79">
        <v>1500</v>
      </c>
    </row>
    <row r="22" spans="1:12" ht="45" customHeight="1">
      <c r="A22" s="200" t="s">
        <v>100</v>
      </c>
      <c r="B22" s="206" t="s">
        <v>39</v>
      </c>
      <c r="C22" s="202" t="s">
        <v>36</v>
      </c>
      <c r="D22" s="200" t="s">
        <v>265</v>
      </c>
      <c r="E22" s="200" t="s">
        <v>266</v>
      </c>
      <c r="F22" s="200">
        <v>610.37</v>
      </c>
      <c r="G22" s="200">
        <v>4</v>
      </c>
      <c r="H22" s="200">
        <v>152.59</v>
      </c>
      <c r="I22" s="250" t="s">
        <v>11</v>
      </c>
      <c r="J22" s="200">
        <v>1</v>
      </c>
      <c r="K22" s="200">
        <v>152.59</v>
      </c>
      <c r="L22" s="200">
        <f>J22*K22</f>
        <v>152.59</v>
      </c>
    </row>
    <row r="23" spans="1:12">
      <c r="A23" s="199"/>
      <c r="B23" s="239"/>
      <c r="C23" s="229"/>
      <c r="D23" s="199"/>
      <c r="E23" s="199"/>
      <c r="F23" s="199"/>
      <c r="G23" s="199"/>
      <c r="H23" s="199"/>
      <c r="I23" s="251"/>
      <c r="J23" s="199"/>
      <c r="K23" s="199"/>
      <c r="L23" s="199"/>
    </row>
    <row r="24" spans="1:12" ht="12" customHeight="1">
      <c r="A24" s="199"/>
      <c r="B24" s="228"/>
      <c r="C24" s="228"/>
      <c r="D24" s="199"/>
      <c r="E24" s="199"/>
      <c r="F24" s="199"/>
      <c r="G24" s="199"/>
      <c r="H24" s="199"/>
      <c r="I24" s="251"/>
      <c r="J24" s="199"/>
      <c r="K24" s="199"/>
      <c r="L24" s="199"/>
    </row>
    <row r="25" spans="1:12">
      <c r="A25" s="2"/>
      <c r="B25" s="2"/>
      <c r="C25" s="2"/>
      <c r="D25" s="2"/>
      <c r="E25" s="2"/>
      <c r="F25" s="2"/>
      <c r="G25" s="2"/>
      <c r="H25" s="7"/>
      <c r="I25" s="101" t="s">
        <v>78</v>
      </c>
      <c r="J25" s="2"/>
      <c r="K25" s="7"/>
      <c r="L25" s="92">
        <f>L12+L13+L15+L14+L16+L17+L18+L19+L21+L22+L20</f>
        <v>12374.056</v>
      </c>
    </row>
    <row r="26" spans="1:12">
      <c r="A26" s="2"/>
      <c r="B26" s="2"/>
      <c r="C26" s="2"/>
      <c r="D26" s="2"/>
      <c r="E26" s="2"/>
      <c r="F26" s="2"/>
      <c r="G26" s="2"/>
      <c r="H26" s="7"/>
      <c r="I26" s="2"/>
      <c r="J26" s="2"/>
      <c r="K26" s="7"/>
      <c r="L26" s="7"/>
    </row>
    <row r="27" spans="1:12">
      <c r="A27" s="2"/>
      <c r="B27" s="2"/>
      <c r="C27" s="2"/>
      <c r="D27" s="2"/>
      <c r="E27" s="2"/>
      <c r="F27" s="2"/>
      <c r="G27" s="2"/>
      <c r="H27" s="7"/>
      <c r="I27" s="2"/>
      <c r="J27" s="2"/>
      <c r="K27" s="7"/>
      <c r="L27" s="7"/>
    </row>
    <row r="28" spans="1:12">
      <c r="A28" s="2"/>
      <c r="B28" s="2"/>
      <c r="C28" s="2"/>
      <c r="D28" s="2"/>
      <c r="E28" s="2"/>
      <c r="F28" s="2"/>
      <c r="G28" s="2"/>
      <c r="H28" s="7"/>
      <c r="I28" s="2"/>
      <c r="J28" s="2"/>
      <c r="K28" s="7"/>
      <c r="L28" s="7"/>
    </row>
    <row r="29" spans="1:12">
      <c r="A29" s="2"/>
      <c r="B29" s="2"/>
      <c r="C29" s="2"/>
      <c r="D29" s="2"/>
      <c r="E29" s="2"/>
      <c r="F29" s="2"/>
      <c r="G29" s="2"/>
      <c r="H29" s="7"/>
      <c r="I29" s="2"/>
      <c r="J29" s="2"/>
      <c r="K29" s="7"/>
      <c r="L29" s="7"/>
    </row>
    <row r="30" spans="1:12">
      <c r="A30" s="2"/>
      <c r="B30" s="2"/>
      <c r="C30" s="2"/>
      <c r="D30" s="2"/>
      <c r="E30" s="2"/>
      <c r="F30" s="2"/>
      <c r="G30" s="2"/>
      <c r="H30" s="7"/>
      <c r="I30" s="2"/>
      <c r="J30" s="2"/>
      <c r="K30" s="7"/>
      <c r="L30" s="7"/>
    </row>
    <row r="31" spans="1:12">
      <c r="A31" s="2"/>
      <c r="B31" s="2"/>
      <c r="C31" s="2"/>
      <c r="D31" s="2"/>
      <c r="E31" s="2"/>
      <c r="F31" s="2"/>
      <c r="G31" s="2"/>
      <c r="H31" s="7"/>
      <c r="I31" s="2"/>
      <c r="J31" s="2"/>
      <c r="K31" s="7"/>
      <c r="L31" s="7"/>
    </row>
    <row r="32" spans="1:12">
      <c r="A32" s="2"/>
      <c r="B32" s="2"/>
      <c r="C32" s="2"/>
      <c r="D32" s="2"/>
      <c r="E32" s="2"/>
      <c r="F32" s="2"/>
      <c r="G32" s="2"/>
      <c r="H32" s="7"/>
      <c r="I32" s="2"/>
      <c r="J32" s="2"/>
      <c r="K32" s="7"/>
      <c r="L32" s="7"/>
    </row>
    <row r="33" spans="1:12">
      <c r="A33" s="2"/>
      <c r="B33" s="2"/>
      <c r="C33" s="2"/>
      <c r="D33" s="2"/>
      <c r="E33" s="2"/>
      <c r="F33" s="2"/>
      <c r="G33" s="2"/>
      <c r="H33" s="7"/>
      <c r="I33" s="2"/>
      <c r="J33" s="2"/>
      <c r="K33" s="7"/>
      <c r="L33" s="7"/>
    </row>
    <row r="34" spans="1:12">
      <c r="A34" s="2"/>
      <c r="B34" s="2"/>
      <c r="C34" s="2"/>
      <c r="D34" s="2"/>
      <c r="E34" s="2"/>
      <c r="F34" s="2"/>
      <c r="G34" s="2"/>
      <c r="H34" s="7"/>
      <c r="I34" s="2"/>
      <c r="J34" s="2"/>
      <c r="K34" s="7"/>
      <c r="L34" s="7"/>
    </row>
    <row r="35" spans="1:12">
      <c r="A35" s="2"/>
      <c r="B35" s="2"/>
      <c r="C35" s="2"/>
      <c r="D35" s="2"/>
      <c r="E35" s="2"/>
      <c r="F35" s="2"/>
      <c r="G35" s="2"/>
      <c r="H35" s="7"/>
      <c r="I35" s="2"/>
      <c r="J35" s="2"/>
      <c r="K35" s="7"/>
      <c r="L35" s="7"/>
    </row>
    <row r="36" spans="1:12">
      <c r="A36" s="2"/>
      <c r="B36" s="2"/>
      <c r="C36" s="2"/>
      <c r="D36" s="2"/>
      <c r="E36" s="2"/>
      <c r="F36" s="2"/>
      <c r="G36" s="2"/>
      <c r="H36" s="7"/>
      <c r="I36" s="2"/>
      <c r="J36" s="2"/>
      <c r="K36" s="7"/>
      <c r="L36" s="7"/>
    </row>
    <row r="37" spans="1:12">
      <c r="A37" s="2"/>
      <c r="B37" s="2"/>
      <c r="C37" s="2"/>
      <c r="D37" s="2"/>
      <c r="E37" s="2"/>
      <c r="F37" s="2"/>
      <c r="G37" s="2"/>
      <c r="H37" s="7"/>
      <c r="I37" s="2"/>
      <c r="J37" s="2"/>
      <c r="K37" s="7"/>
      <c r="L37" s="7"/>
    </row>
    <row r="38" spans="1:12">
      <c r="A38" s="2"/>
      <c r="B38" s="2"/>
      <c r="C38" s="2"/>
      <c r="D38" s="2"/>
      <c r="E38" s="2"/>
      <c r="F38" s="2"/>
      <c r="G38" s="2"/>
      <c r="H38" s="7"/>
      <c r="I38" s="2"/>
      <c r="J38" s="2"/>
      <c r="K38" s="7"/>
      <c r="L38" s="7"/>
    </row>
    <row r="39" spans="1:12">
      <c r="A39" s="2"/>
      <c r="B39" s="2"/>
      <c r="C39" s="2"/>
      <c r="D39" s="2"/>
      <c r="E39" s="2"/>
      <c r="F39" s="2"/>
      <c r="G39" s="2"/>
      <c r="H39" s="7"/>
      <c r="I39" s="2"/>
      <c r="J39" s="2"/>
      <c r="K39" s="7"/>
      <c r="L39" s="7"/>
    </row>
    <row r="40" spans="1:12">
      <c r="A40" s="2"/>
      <c r="B40" s="2"/>
      <c r="C40" s="2"/>
      <c r="D40" s="2"/>
      <c r="E40" s="2"/>
      <c r="F40" s="2"/>
      <c r="G40" s="2"/>
      <c r="H40" s="7"/>
      <c r="I40" s="2"/>
      <c r="J40" s="2"/>
      <c r="K40" s="7"/>
      <c r="L40" s="7"/>
    </row>
    <row r="41" spans="1:12">
      <c r="A41" s="2"/>
      <c r="B41" s="2"/>
      <c r="C41" s="2"/>
      <c r="D41" s="2"/>
      <c r="E41" s="2"/>
      <c r="F41" s="2"/>
      <c r="G41" s="2"/>
      <c r="H41" s="7"/>
      <c r="I41" s="2"/>
      <c r="J41" s="2"/>
      <c r="K41" s="7"/>
      <c r="L41" s="7"/>
    </row>
    <row r="42" spans="1:12">
      <c r="A42" s="2"/>
      <c r="B42" s="2"/>
      <c r="C42" s="2"/>
      <c r="D42" s="2"/>
      <c r="E42" s="2"/>
      <c r="F42" s="2"/>
      <c r="G42" s="2"/>
      <c r="H42" s="7"/>
      <c r="I42" s="2"/>
      <c r="J42" s="2"/>
      <c r="K42" s="7"/>
      <c r="L42" s="7"/>
    </row>
    <row r="43" spans="1:12">
      <c r="A43" s="2"/>
      <c r="B43" s="2"/>
      <c r="C43" s="2"/>
      <c r="D43" s="2"/>
      <c r="E43" s="2"/>
      <c r="F43" s="2"/>
      <c r="G43" s="2"/>
      <c r="H43" s="7"/>
      <c r="I43" s="2"/>
      <c r="J43" s="2"/>
      <c r="K43" s="7"/>
      <c r="L43" s="7"/>
    </row>
    <row r="44" spans="1:12">
      <c r="A44" s="2"/>
      <c r="B44" s="2"/>
      <c r="C44" s="2"/>
      <c r="D44" s="2"/>
      <c r="E44" s="2"/>
      <c r="F44" s="2"/>
      <c r="G44" s="2"/>
      <c r="H44" s="7"/>
      <c r="I44" s="2"/>
      <c r="J44" s="2"/>
      <c r="K44" s="7"/>
      <c r="L44" s="7"/>
    </row>
    <row r="45" spans="1:12">
      <c r="A45" s="2"/>
      <c r="B45" s="2"/>
      <c r="C45" s="2"/>
      <c r="D45" s="2"/>
      <c r="E45" s="2"/>
      <c r="F45" s="2"/>
      <c r="G45" s="2"/>
      <c r="H45" s="7"/>
      <c r="I45" s="2"/>
      <c r="J45" s="2"/>
      <c r="K45" s="7"/>
      <c r="L45" s="7"/>
    </row>
    <row r="46" spans="1:12">
      <c r="A46" s="2"/>
      <c r="B46" s="2"/>
      <c r="C46" s="2"/>
      <c r="D46" s="2"/>
      <c r="E46" s="2"/>
      <c r="F46" s="2"/>
      <c r="G46" s="2"/>
      <c r="H46" s="7"/>
      <c r="I46" s="2"/>
      <c r="J46" s="2"/>
      <c r="K46" s="7"/>
      <c r="L46" s="7"/>
    </row>
    <row r="47" spans="1:12">
      <c r="A47" s="2"/>
      <c r="B47" s="2"/>
      <c r="C47" s="2"/>
      <c r="D47" s="2"/>
      <c r="E47" s="2"/>
      <c r="F47" s="2"/>
      <c r="G47" s="2"/>
      <c r="H47" s="7"/>
      <c r="I47" s="2"/>
      <c r="J47" s="2"/>
      <c r="K47" s="7"/>
      <c r="L47" s="7"/>
    </row>
    <row r="48" spans="1:12">
      <c r="A48" s="2"/>
      <c r="B48" s="2"/>
      <c r="C48" s="2"/>
      <c r="D48" s="2"/>
      <c r="E48" s="2"/>
      <c r="F48" s="2"/>
      <c r="G48" s="2"/>
      <c r="H48" s="7"/>
      <c r="I48" s="2"/>
      <c r="J48" s="2"/>
      <c r="K48" s="7"/>
      <c r="L48" s="7"/>
    </row>
    <row r="49" spans="1:12">
      <c r="A49" s="2"/>
      <c r="B49" s="2"/>
      <c r="C49" s="2"/>
      <c r="D49" s="2"/>
      <c r="E49" s="2"/>
      <c r="F49" s="2"/>
      <c r="G49" s="2"/>
      <c r="H49" s="7"/>
      <c r="I49" s="2"/>
      <c r="J49" s="2"/>
      <c r="K49" s="7"/>
      <c r="L49" s="7"/>
    </row>
    <row r="50" spans="1:12">
      <c r="A50" s="2"/>
      <c r="B50" s="2"/>
      <c r="C50" s="2"/>
      <c r="D50" s="2"/>
      <c r="E50" s="2"/>
      <c r="F50" s="2"/>
      <c r="G50" s="2"/>
      <c r="H50" s="7"/>
      <c r="I50" s="2"/>
      <c r="J50" s="2"/>
      <c r="K50" s="7"/>
      <c r="L50" s="7"/>
    </row>
    <row r="51" spans="1:12">
      <c r="A51" s="2"/>
      <c r="B51" s="2"/>
      <c r="C51" s="2"/>
      <c r="D51" s="2"/>
      <c r="E51" s="2"/>
      <c r="F51" s="2"/>
      <c r="G51" s="2"/>
      <c r="H51" s="7"/>
      <c r="I51" s="2"/>
      <c r="J51" s="2"/>
      <c r="K51" s="7"/>
      <c r="L51" s="7"/>
    </row>
    <row r="52" spans="1:12">
      <c r="A52" s="2"/>
      <c r="B52" s="2"/>
      <c r="C52" s="2"/>
      <c r="D52" s="2"/>
      <c r="E52" s="2"/>
      <c r="F52" s="2"/>
      <c r="G52" s="2"/>
      <c r="H52" s="7"/>
      <c r="I52" s="2"/>
      <c r="J52" s="2"/>
      <c r="K52" s="7"/>
      <c r="L52" s="7"/>
    </row>
    <row r="53" spans="1:12">
      <c r="A53" s="2"/>
      <c r="B53" s="2"/>
      <c r="C53" s="2"/>
      <c r="D53" s="2"/>
      <c r="E53" s="2"/>
      <c r="F53" s="2"/>
      <c r="G53" s="2"/>
      <c r="H53" s="7"/>
      <c r="I53" s="2"/>
      <c r="J53" s="2"/>
      <c r="K53" s="7"/>
      <c r="L53" s="7"/>
    </row>
    <row r="54" spans="1:12">
      <c r="A54" s="2"/>
      <c r="B54" s="2"/>
      <c r="C54" s="2"/>
      <c r="D54" s="2"/>
      <c r="E54" s="2"/>
      <c r="F54" s="2"/>
      <c r="G54" s="2"/>
      <c r="H54" s="7"/>
      <c r="I54" s="2"/>
      <c r="J54" s="2"/>
      <c r="K54" s="7"/>
      <c r="L54" s="7"/>
    </row>
    <row r="55" spans="1:12">
      <c r="A55" s="2"/>
      <c r="B55" s="2"/>
      <c r="C55" s="2"/>
      <c r="D55" s="2"/>
      <c r="E55" s="2"/>
      <c r="F55" s="2"/>
      <c r="G55" s="2"/>
      <c r="H55" s="7"/>
      <c r="I55" s="2"/>
      <c r="J55" s="2"/>
      <c r="K55" s="7"/>
      <c r="L55" s="7"/>
    </row>
    <row r="56" spans="1:12">
      <c r="A56" s="2"/>
      <c r="B56" s="2"/>
      <c r="C56" s="2"/>
      <c r="D56" s="2"/>
      <c r="E56" s="2"/>
      <c r="F56" s="2"/>
      <c r="G56" s="2"/>
      <c r="H56" s="7"/>
      <c r="I56" s="2"/>
      <c r="J56" s="2"/>
      <c r="K56" s="7"/>
      <c r="L56" s="7"/>
    </row>
    <row r="57" spans="1:12">
      <c r="A57" s="2"/>
      <c r="B57" s="2"/>
      <c r="C57" s="2"/>
      <c r="D57" s="2"/>
      <c r="E57" s="2"/>
      <c r="F57" s="2"/>
      <c r="G57" s="2"/>
      <c r="H57" s="7"/>
      <c r="I57" s="2"/>
      <c r="J57" s="2"/>
      <c r="K57" s="7"/>
      <c r="L57" s="7"/>
    </row>
    <row r="58" spans="1:12">
      <c r="A58" s="2"/>
      <c r="B58" s="2"/>
      <c r="C58" s="2"/>
      <c r="D58" s="2"/>
      <c r="E58" s="2"/>
      <c r="F58" s="2"/>
      <c r="G58" s="2"/>
      <c r="H58" s="7"/>
      <c r="I58" s="2"/>
      <c r="J58" s="2"/>
      <c r="K58" s="7"/>
      <c r="L58" s="7"/>
    </row>
    <row r="59" spans="1:12">
      <c r="A59" s="2"/>
      <c r="B59" s="2"/>
      <c r="C59" s="2"/>
      <c r="D59" s="2"/>
      <c r="E59" s="2"/>
      <c r="F59" s="2"/>
      <c r="G59" s="2"/>
      <c r="H59" s="7"/>
      <c r="I59" s="2"/>
      <c r="J59" s="2"/>
      <c r="K59" s="7"/>
      <c r="L59" s="7"/>
    </row>
    <row r="60" spans="1:12">
      <c r="A60" s="2"/>
      <c r="B60" s="2"/>
      <c r="C60" s="2"/>
      <c r="D60" s="2"/>
      <c r="E60" s="2"/>
      <c r="F60" s="2"/>
      <c r="G60" s="2"/>
      <c r="H60" s="7"/>
      <c r="I60" s="2"/>
      <c r="J60" s="2"/>
      <c r="K60" s="7"/>
      <c r="L60" s="7"/>
    </row>
    <row r="61" spans="1:12">
      <c r="A61" s="2"/>
      <c r="B61" s="2"/>
      <c r="C61" s="2"/>
      <c r="D61" s="2"/>
      <c r="E61" s="2"/>
      <c r="F61" s="2"/>
      <c r="G61" s="2"/>
      <c r="H61" s="7"/>
      <c r="I61" s="2"/>
      <c r="J61" s="2"/>
      <c r="K61" s="7"/>
      <c r="L61" s="7"/>
    </row>
    <row r="62" spans="1:12">
      <c r="A62" s="2"/>
      <c r="B62" s="2"/>
      <c r="C62" s="2"/>
      <c r="D62" s="2"/>
      <c r="E62" s="2"/>
      <c r="F62" s="2"/>
      <c r="G62" s="2"/>
      <c r="H62" s="7"/>
      <c r="I62" s="2"/>
      <c r="J62" s="2"/>
      <c r="K62" s="7"/>
      <c r="L62" s="7"/>
    </row>
    <row r="63" spans="1:12">
      <c r="A63" s="2"/>
      <c r="B63" s="2"/>
      <c r="C63" s="2"/>
      <c r="D63" s="2"/>
      <c r="E63" s="2"/>
      <c r="F63" s="2"/>
      <c r="G63" s="2"/>
      <c r="H63" s="2"/>
      <c r="I63" s="2"/>
      <c r="J63" s="2"/>
      <c r="K63" s="7"/>
      <c r="L63" s="7"/>
    </row>
    <row r="64" spans="1:12">
      <c r="A64" s="2"/>
      <c r="B64" s="2"/>
      <c r="C64" s="2"/>
      <c r="D64" s="2"/>
      <c r="E64" s="2"/>
      <c r="F64" s="2"/>
      <c r="G64" s="2"/>
      <c r="H64" s="2"/>
      <c r="I64" s="2"/>
      <c r="J64" s="2"/>
      <c r="K64" s="7"/>
      <c r="L64" s="7"/>
    </row>
    <row r="65" spans="11:12">
      <c r="K65" s="5"/>
      <c r="L65" s="5"/>
    </row>
    <row r="66" spans="11:12">
      <c r="K66" s="5"/>
      <c r="L66" s="5"/>
    </row>
    <row r="67" spans="11:12">
      <c r="K67" s="5"/>
      <c r="L67" s="5"/>
    </row>
    <row r="68" spans="11:12">
      <c r="K68" s="5"/>
      <c r="L68" s="5"/>
    </row>
    <row r="69" spans="11:12">
      <c r="K69" s="5"/>
      <c r="L69" s="5"/>
    </row>
    <row r="70" spans="11:12">
      <c r="K70" s="5"/>
      <c r="L70" s="5"/>
    </row>
    <row r="71" spans="11:12">
      <c r="K71" s="5"/>
      <c r="L71" s="5"/>
    </row>
    <row r="72" spans="11:12">
      <c r="K72" s="5"/>
      <c r="L72" s="5"/>
    </row>
    <row r="73" spans="11:12">
      <c r="K73" s="5"/>
      <c r="L73" s="5"/>
    </row>
    <row r="74" spans="11:12">
      <c r="K74" s="5"/>
      <c r="L74" s="5"/>
    </row>
    <row r="75" spans="11:12">
      <c r="K75" s="5"/>
      <c r="L75" s="5"/>
    </row>
    <row r="76" spans="11:12">
      <c r="K76" s="5"/>
      <c r="L76" s="5"/>
    </row>
    <row r="77" spans="11:12">
      <c r="K77" s="5"/>
      <c r="L77" s="5"/>
    </row>
    <row r="78" spans="11:12">
      <c r="K78" s="5"/>
      <c r="L78" s="5"/>
    </row>
    <row r="79" spans="11:12">
      <c r="K79" s="5"/>
      <c r="L79" s="5"/>
    </row>
    <row r="80" spans="11:12">
      <c r="K80" s="5"/>
      <c r="L80" s="5"/>
    </row>
    <row r="81" spans="11:12">
      <c r="K81" s="5"/>
      <c r="L81" s="5"/>
    </row>
    <row r="82" spans="11:12">
      <c r="K82" s="5"/>
      <c r="L82" s="5"/>
    </row>
    <row r="83" spans="11:12">
      <c r="K83" s="5"/>
      <c r="L83" s="5"/>
    </row>
    <row r="84" spans="11:12">
      <c r="K84" s="5"/>
      <c r="L84" s="5"/>
    </row>
    <row r="85" spans="11:12">
      <c r="K85" s="5"/>
      <c r="L85" s="5"/>
    </row>
    <row r="86" spans="11:12">
      <c r="K86" s="5"/>
      <c r="L86" s="5"/>
    </row>
    <row r="87" spans="11:12">
      <c r="K87" s="5"/>
      <c r="L87" s="5"/>
    </row>
    <row r="88" spans="11:12">
      <c r="K88" s="5"/>
      <c r="L88" s="5"/>
    </row>
    <row r="89" spans="11:12">
      <c r="K89" s="5"/>
      <c r="L89" s="5"/>
    </row>
    <row r="90" spans="11:12">
      <c r="K90" s="5"/>
      <c r="L90" s="5"/>
    </row>
    <row r="91" spans="11:12">
      <c r="K91" s="5"/>
      <c r="L91" s="5"/>
    </row>
    <row r="92" spans="11:12">
      <c r="K92" s="5"/>
      <c r="L92" s="5"/>
    </row>
    <row r="93" spans="11:12">
      <c r="K93" s="5"/>
      <c r="L93" s="5"/>
    </row>
    <row r="94" spans="11:12">
      <c r="K94" s="5"/>
      <c r="L94" s="5"/>
    </row>
    <row r="95" spans="11:12">
      <c r="K95" s="5"/>
      <c r="L95" s="5"/>
    </row>
    <row r="96" spans="11:12">
      <c r="K96" s="5"/>
      <c r="L96" s="5"/>
    </row>
    <row r="97" spans="11:12">
      <c r="K97" s="5"/>
      <c r="L97" s="5"/>
    </row>
    <row r="98" spans="11:12">
      <c r="K98" s="5"/>
      <c r="L98" s="5"/>
    </row>
    <row r="99" spans="11:12">
      <c r="K99" s="5"/>
      <c r="L99" s="5"/>
    </row>
    <row r="100" spans="11:12">
      <c r="K100" s="5"/>
      <c r="L100" s="5"/>
    </row>
    <row r="101" spans="11:12">
      <c r="K101" s="5"/>
    </row>
    <row r="102" spans="11:12">
      <c r="K102" s="5"/>
    </row>
    <row r="103" spans="11:12">
      <c r="K103" s="5"/>
    </row>
    <row r="104" spans="11:12">
      <c r="K104" s="5"/>
    </row>
    <row r="105" spans="11:12">
      <c r="K105" s="5"/>
    </row>
    <row r="106" spans="11:12">
      <c r="K106" s="5"/>
    </row>
    <row r="107" spans="11:12">
      <c r="K107" s="5"/>
    </row>
    <row r="108" spans="11:12">
      <c r="K108" s="5"/>
    </row>
    <row r="109" spans="11:12">
      <c r="K109" s="5"/>
    </row>
    <row r="110" spans="11:12">
      <c r="K110" s="5"/>
    </row>
    <row r="111" spans="11:12">
      <c r="K111" s="5"/>
    </row>
    <row r="112" spans="11:12">
      <c r="K112" s="5"/>
    </row>
    <row r="113" spans="11:11">
      <c r="K113" s="5"/>
    </row>
    <row r="114" spans="11:11">
      <c r="K114" s="5"/>
    </row>
    <row r="115" spans="11:11">
      <c r="K115" s="5"/>
    </row>
    <row r="116" spans="11:11">
      <c r="K116" s="5"/>
    </row>
    <row r="117" spans="11:11">
      <c r="K117" s="5"/>
    </row>
    <row r="118" spans="11:11">
      <c r="K118" s="5"/>
    </row>
    <row r="119" spans="11:11">
      <c r="K119" s="5"/>
    </row>
    <row r="120" spans="11:11">
      <c r="K120" s="5"/>
    </row>
    <row r="121" spans="11:11">
      <c r="K121" s="5"/>
    </row>
    <row r="122" spans="11:11">
      <c r="K122" s="5"/>
    </row>
    <row r="123" spans="11:11">
      <c r="K123" s="5"/>
    </row>
    <row r="124" spans="11:11">
      <c r="K124" s="5"/>
    </row>
    <row r="125" spans="11:11">
      <c r="K125" s="5"/>
    </row>
    <row r="126" spans="11:11">
      <c r="K126" s="5"/>
    </row>
    <row r="127" spans="11:11">
      <c r="K127" s="5"/>
    </row>
    <row r="128" spans="11:11">
      <c r="K128" s="5"/>
    </row>
    <row r="129" spans="11:11">
      <c r="K129" s="5"/>
    </row>
    <row r="130" spans="11:11">
      <c r="K130" s="5"/>
    </row>
    <row r="131" spans="11:11">
      <c r="K131" s="5"/>
    </row>
    <row r="132" spans="11:11">
      <c r="K132" s="5"/>
    </row>
    <row r="133" spans="11:11">
      <c r="K133" s="5"/>
    </row>
    <row r="134" spans="11:11">
      <c r="K134" s="5"/>
    </row>
    <row r="135" spans="11:11">
      <c r="K135" s="5"/>
    </row>
    <row r="136" spans="11:11">
      <c r="K136" s="5"/>
    </row>
    <row r="137" spans="11:11">
      <c r="K137" s="5"/>
    </row>
    <row r="138" spans="11:11">
      <c r="K138" s="5"/>
    </row>
  </sheetData>
  <mergeCells count="26">
    <mergeCell ref="I22:I24"/>
    <mergeCell ref="C22:C24"/>
    <mergeCell ref="B22:B24"/>
    <mergeCell ref="D22:D24"/>
    <mergeCell ref="A22:A24"/>
    <mergeCell ref="J3:L3"/>
    <mergeCell ref="C6:C11"/>
    <mergeCell ref="D6:D11"/>
    <mergeCell ref="E6:E11"/>
    <mergeCell ref="A3:A4"/>
    <mergeCell ref="J22:J24"/>
    <mergeCell ref="K22:K24"/>
    <mergeCell ref="L22:L24"/>
    <mergeCell ref="E22:E24"/>
    <mergeCell ref="F22:F24"/>
    <mergeCell ref="G22:G24"/>
    <mergeCell ref="H22:H24"/>
    <mergeCell ref="B1:L1"/>
    <mergeCell ref="F3:F4"/>
    <mergeCell ref="G3:G4"/>
    <mergeCell ref="H3:H4"/>
    <mergeCell ref="I3:I4"/>
    <mergeCell ref="B3:B4"/>
    <mergeCell ref="C3:C4"/>
    <mergeCell ref="D3:D4"/>
    <mergeCell ref="E3:E4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7"/>
  <sheetViews>
    <sheetView topLeftCell="D15" workbookViewId="0">
      <selection activeCell="I29" sqref="I29"/>
    </sheetView>
  </sheetViews>
  <sheetFormatPr defaultRowHeight="15"/>
  <cols>
    <col min="1" max="1" width="3.85546875" customWidth="1"/>
    <col min="2" max="2" width="22.5703125" customWidth="1"/>
    <col min="3" max="3" width="18.28515625" customWidth="1"/>
    <col min="4" max="4" width="15" customWidth="1"/>
    <col min="5" max="5" width="8.7109375" customWidth="1"/>
    <col min="6" max="6" width="10.42578125" customWidth="1"/>
    <col min="7" max="7" width="7.42578125" customWidth="1"/>
    <col min="8" max="8" width="9" customWidth="1"/>
    <col min="9" max="9" width="19.85546875" customWidth="1"/>
    <col min="10" max="10" width="8.5703125" customWidth="1"/>
    <col min="12" max="12" width="11" customWidth="1"/>
  </cols>
  <sheetData>
    <row r="1" spans="1:14" ht="18.75">
      <c r="B1" s="210" t="s">
        <v>198</v>
      </c>
      <c r="C1" s="210"/>
      <c r="D1" s="210"/>
      <c r="E1" s="210"/>
      <c r="F1" s="210"/>
      <c r="G1" s="210"/>
      <c r="H1" s="210"/>
      <c r="I1" s="210"/>
      <c r="J1" s="210"/>
      <c r="K1" s="211"/>
      <c r="L1" s="21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>
      <c r="A3" s="212" t="s">
        <v>6</v>
      </c>
      <c r="B3" s="213" t="s">
        <v>0</v>
      </c>
      <c r="C3" s="213" t="s">
        <v>1</v>
      </c>
      <c r="D3" s="214" t="s">
        <v>2</v>
      </c>
      <c r="E3" s="214" t="s">
        <v>7</v>
      </c>
      <c r="F3" s="214" t="s">
        <v>9</v>
      </c>
      <c r="G3" s="213" t="s">
        <v>3</v>
      </c>
      <c r="H3" s="213" t="s">
        <v>4</v>
      </c>
      <c r="I3" s="214" t="s">
        <v>8</v>
      </c>
      <c r="J3" s="214" t="s">
        <v>10</v>
      </c>
      <c r="K3" s="214"/>
      <c r="L3" s="214"/>
    </row>
    <row r="4" spans="1:14">
      <c r="A4" s="199"/>
      <c r="B4" s="199"/>
      <c r="C4" s="199"/>
      <c r="D4" s="199"/>
      <c r="E4" s="199"/>
      <c r="F4" s="199"/>
      <c r="G4" s="199"/>
      <c r="H4" s="199"/>
      <c r="I4" s="199"/>
      <c r="J4" s="4" t="s">
        <v>3</v>
      </c>
      <c r="K4" s="4" t="s">
        <v>4</v>
      </c>
      <c r="L4" s="4" t="s">
        <v>5</v>
      </c>
    </row>
    <row r="5" spans="1:14">
      <c r="A5" s="4">
        <v>1</v>
      </c>
      <c r="B5" s="31">
        <v>2</v>
      </c>
      <c r="C5" s="4">
        <v>3</v>
      </c>
      <c r="D5" s="24">
        <v>4</v>
      </c>
      <c r="E5" s="4">
        <v>5</v>
      </c>
      <c r="F5" s="4">
        <v>6</v>
      </c>
      <c r="G5" s="4">
        <v>7</v>
      </c>
      <c r="H5" s="31">
        <v>8</v>
      </c>
      <c r="I5" s="4">
        <v>9</v>
      </c>
      <c r="J5" s="24">
        <v>10</v>
      </c>
      <c r="K5" s="4">
        <v>11</v>
      </c>
      <c r="L5" s="4">
        <v>12</v>
      </c>
    </row>
    <row r="6" spans="1:14" ht="45">
      <c r="A6" s="54" t="s">
        <v>12</v>
      </c>
      <c r="B6" s="53" t="s">
        <v>28</v>
      </c>
      <c r="C6" s="248" t="s">
        <v>29</v>
      </c>
      <c r="D6" s="47" t="s">
        <v>30</v>
      </c>
      <c r="E6" s="202" t="s">
        <v>124</v>
      </c>
      <c r="F6" s="49">
        <v>41300</v>
      </c>
      <c r="G6" s="33"/>
      <c r="H6" s="7"/>
      <c r="I6" s="253" t="s">
        <v>11</v>
      </c>
      <c r="J6" s="2"/>
      <c r="K6" s="35"/>
      <c r="L6" s="40"/>
    </row>
    <row r="7" spans="1:14">
      <c r="A7" s="26"/>
      <c r="C7" s="254"/>
      <c r="D7" s="46"/>
      <c r="E7" s="229"/>
      <c r="F7" s="2"/>
      <c r="G7" s="28">
        <v>2202</v>
      </c>
      <c r="H7" s="7">
        <v>13.18</v>
      </c>
      <c r="I7" s="253"/>
      <c r="J7" s="28">
        <v>163</v>
      </c>
      <c r="K7" s="7">
        <v>13.18</v>
      </c>
      <c r="L7" s="41">
        <f>J7*K7</f>
        <v>2148.34</v>
      </c>
      <c r="M7" s="95"/>
      <c r="N7" s="65"/>
    </row>
    <row r="8" spans="1:14">
      <c r="A8" s="26"/>
      <c r="C8" s="254"/>
      <c r="D8" s="46"/>
      <c r="E8" s="229"/>
      <c r="F8" s="2"/>
      <c r="G8" s="28">
        <v>2202</v>
      </c>
      <c r="H8" s="7">
        <v>5.57</v>
      </c>
      <c r="I8" s="253"/>
      <c r="J8" s="28">
        <v>163</v>
      </c>
      <c r="K8" s="7">
        <v>5.57</v>
      </c>
      <c r="L8" s="41">
        <f t="shared" ref="L8" si="0">J8*K8</f>
        <v>907.91000000000008</v>
      </c>
      <c r="N8" s="65"/>
    </row>
    <row r="9" spans="1:14">
      <c r="A9" s="27"/>
      <c r="B9" s="6"/>
      <c r="C9" s="27"/>
      <c r="D9" s="6"/>
      <c r="E9" s="27"/>
      <c r="F9" s="6"/>
      <c r="G9" s="27"/>
      <c r="H9" s="6"/>
      <c r="I9" s="155" t="s">
        <v>13</v>
      </c>
      <c r="J9" s="6"/>
      <c r="K9" s="37"/>
      <c r="L9" s="42">
        <f>SUM(L7:L8)</f>
        <v>3056.25</v>
      </c>
      <c r="N9" s="65"/>
    </row>
    <row r="10" spans="1:14" ht="47.25" customHeight="1">
      <c r="A10" s="54" t="s">
        <v>14</v>
      </c>
      <c r="B10" s="13" t="s">
        <v>127</v>
      </c>
      <c r="C10" s="97" t="s">
        <v>128</v>
      </c>
      <c r="D10" s="12" t="s">
        <v>34</v>
      </c>
      <c r="E10" s="97" t="s">
        <v>129</v>
      </c>
      <c r="F10" s="14">
        <v>324800</v>
      </c>
      <c r="G10" s="98">
        <v>103770</v>
      </c>
      <c r="H10" s="12">
        <v>3.13</v>
      </c>
      <c r="I10" s="60" t="s">
        <v>32</v>
      </c>
      <c r="J10" s="12">
        <v>11011</v>
      </c>
      <c r="K10" s="100">
        <v>3.1368355000000001</v>
      </c>
      <c r="L10" s="44">
        <f>J10*K10</f>
        <v>34539.695690500004</v>
      </c>
      <c r="N10" s="65"/>
    </row>
    <row r="11" spans="1:14" ht="35.25" customHeight="1">
      <c r="A11" s="98" t="s">
        <v>15</v>
      </c>
      <c r="B11" s="13" t="s">
        <v>31</v>
      </c>
      <c r="C11" s="202" t="s">
        <v>33</v>
      </c>
      <c r="D11" s="13" t="s">
        <v>125</v>
      </c>
      <c r="E11" s="225" t="s">
        <v>126</v>
      </c>
      <c r="F11" s="14">
        <v>7000</v>
      </c>
      <c r="G11" s="98"/>
      <c r="H11" s="14"/>
      <c r="I11" s="225" t="s">
        <v>130</v>
      </c>
      <c r="J11" s="12">
        <v>4659</v>
      </c>
      <c r="K11" s="61">
        <v>0.134821</v>
      </c>
      <c r="L11" s="44">
        <f>J11*K11</f>
        <v>628.13103899999999</v>
      </c>
      <c r="N11" s="74"/>
    </row>
    <row r="12" spans="1:14" ht="29.25" customHeight="1">
      <c r="A12" s="45"/>
      <c r="B12" s="50"/>
      <c r="C12" s="230"/>
      <c r="D12" s="50"/>
      <c r="E12" s="238"/>
      <c r="F12" s="50"/>
      <c r="G12" s="45"/>
      <c r="H12" s="51"/>
      <c r="I12" s="256"/>
      <c r="J12" s="50"/>
      <c r="K12" s="52"/>
      <c r="L12" s="52"/>
    </row>
    <row r="13" spans="1:14">
      <c r="A13" s="33" t="s">
        <v>16</v>
      </c>
      <c r="B13" s="55" t="s">
        <v>35</v>
      </c>
      <c r="C13" s="231" t="s">
        <v>36</v>
      </c>
      <c r="D13" s="55" t="s">
        <v>37</v>
      </c>
      <c r="E13" s="255" t="s">
        <v>131</v>
      </c>
      <c r="F13" s="56">
        <v>1089450</v>
      </c>
      <c r="G13" s="33">
        <v>86.975999999999999</v>
      </c>
      <c r="H13" s="56">
        <v>12525.84</v>
      </c>
      <c r="I13" s="60" t="s">
        <v>32</v>
      </c>
      <c r="J13" s="33">
        <v>11.598000000000001</v>
      </c>
      <c r="K13" s="48">
        <v>11995.44</v>
      </c>
      <c r="L13" s="44">
        <v>139123.12</v>
      </c>
    </row>
    <row r="14" spans="1:14">
      <c r="A14" s="28"/>
      <c r="B14" s="22"/>
      <c r="C14" s="252"/>
      <c r="D14" s="22" t="s">
        <v>38</v>
      </c>
      <c r="E14" s="203"/>
      <c r="F14" s="22"/>
      <c r="G14" s="28"/>
      <c r="H14" s="48"/>
      <c r="I14" s="28"/>
      <c r="J14" s="28">
        <v>5.3</v>
      </c>
      <c r="K14" s="81">
        <v>10175.43</v>
      </c>
      <c r="L14" s="36">
        <v>53929.81</v>
      </c>
    </row>
    <row r="15" spans="1:14">
      <c r="A15" s="45"/>
      <c r="B15" s="50"/>
      <c r="C15" s="215"/>
      <c r="D15" s="50"/>
      <c r="E15" s="58">
        <v>43474</v>
      </c>
      <c r="F15" s="50"/>
      <c r="G15" s="45"/>
      <c r="H15" s="51"/>
      <c r="I15" s="45"/>
      <c r="J15" s="50"/>
      <c r="K15" s="52"/>
      <c r="L15" s="52"/>
    </row>
    <row r="16" spans="1:14">
      <c r="A16" s="28"/>
      <c r="B16" s="22"/>
      <c r="C16" s="147"/>
      <c r="D16" s="22"/>
      <c r="E16" s="59"/>
      <c r="F16" s="22"/>
      <c r="G16" s="28"/>
      <c r="H16" s="48"/>
      <c r="I16" s="189" t="s">
        <v>13</v>
      </c>
      <c r="J16" s="22"/>
      <c r="K16" s="36"/>
      <c r="L16" s="41">
        <f>SUM(L13:L15)</f>
        <v>193052.93</v>
      </c>
    </row>
    <row r="17" spans="1:14">
      <c r="A17" s="33" t="s">
        <v>19</v>
      </c>
      <c r="B17" s="55" t="s">
        <v>39</v>
      </c>
      <c r="C17" s="231" t="s">
        <v>36</v>
      </c>
      <c r="D17" s="55" t="s">
        <v>40</v>
      </c>
      <c r="E17" s="62" t="s">
        <v>44</v>
      </c>
      <c r="F17" s="56">
        <v>64050</v>
      </c>
      <c r="G17" s="33">
        <v>75.018000000000001</v>
      </c>
      <c r="H17" s="56">
        <v>853.8</v>
      </c>
      <c r="I17" s="204" t="s">
        <v>11</v>
      </c>
      <c r="J17" s="55">
        <v>11.598000000000001</v>
      </c>
      <c r="K17" s="35">
        <v>853.80100000000004</v>
      </c>
      <c r="L17" s="44">
        <f>J17*K17</f>
        <v>9902.3839980000012</v>
      </c>
    </row>
    <row r="18" spans="1:14">
      <c r="A18" s="28"/>
      <c r="B18" s="22"/>
      <c r="C18" s="252"/>
      <c r="D18" s="22" t="s">
        <v>41</v>
      </c>
      <c r="E18" s="57" t="s">
        <v>43</v>
      </c>
      <c r="F18" s="22"/>
      <c r="G18" s="28"/>
      <c r="H18" s="48"/>
      <c r="I18" s="253"/>
      <c r="J18" s="22"/>
      <c r="K18" s="36"/>
      <c r="L18" s="36"/>
    </row>
    <row r="19" spans="1:14" ht="17.25" customHeight="1">
      <c r="A19" s="28"/>
      <c r="B19" s="22"/>
      <c r="C19" s="203"/>
      <c r="D19" s="22" t="s">
        <v>42</v>
      </c>
      <c r="E19" s="59">
        <v>43122</v>
      </c>
      <c r="F19" s="22"/>
      <c r="G19" s="28"/>
      <c r="H19" s="48"/>
      <c r="I19" s="253"/>
      <c r="J19" s="22"/>
      <c r="K19" s="36"/>
      <c r="L19" s="36"/>
    </row>
    <row r="20" spans="1:14">
      <c r="A20" s="45"/>
      <c r="B20" s="50"/>
      <c r="C20" s="45"/>
      <c r="D20" s="50"/>
      <c r="E20" s="45"/>
      <c r="F20" s="50"/>
      <c r="G20" s="45"/>
      <c r="H20" s="51"/>
      <c r="I20" s="215"/>
      <c r="J20" s="50"/>
      <c r="K20" s="52"/>
      <c r="L20" s="52"/>
    </row>
    <row r="21" spans="1:14" ht="54" customHeight="1">
      <c r="A21" s="188" t="s">
        <v>20</v>
      </c>
      <c r="B21" s="17" t="s">
        <v>53</v>
      </c>
      <c r="C21" s="183" t="s">
        <v>54</v>
      </c>
      <c r="D21" s="17" t="s">
        <v>56</v>
      </c>
      <c r="E21" s="91" t="s">
        <v>267</v>
      </c>
      <c r="F21" s="64">
        <v>2973.75</v>
      </c>
      <c r="G21" s="183">
        <v>24.74</v>
      </c>
      <c r="H21" s="64">
        <v>120.2</v>
      </c>
      <c r="I21" s="63" t="s">
        <v>11</v>
      </c>
      <c r="J21" s="187">
        <v>24.74</v>
      </c>
      <c r="K21" s="84">
        <v>120.2</v>
      </c>
      <c r="L21" s="43">
        <f>J21*K21</f>
        <v>2973.748</v>
      </c>
      <c r="N21" s="65"/>
    </row>
    <row r="22" spans="1:14">
      <c r="A22" s="2"/>
      <c r="B22" s="2"/>
      <c r="C22" s="2"/>
      <c r="D22" s="2"/>
      <c r="E22" s="2"/>
      <c r="F22" s="2"/>
      <c r="G22" s="2"/>
      <c r="H22" s="7"/>
      <c r="I22" s="94" t="s">
        <v>79</v>
      </c>
      <c r="J22" s="2"/>
      <c r="K22" s="7"/>
      <c r="L22" s="92">
        <f>L9+L10+L11+L16+L17+L21</f>
        <v>244153.13872749999</v>
      </c>
    </row>
    <row r="23" spans="1:14">
      <c r="A23" s="2"/>
      <c r="B23" s="2"/>
      <c r="C23" s="2"/>
      <c r="D23" s="2"/>
      <c r="E23" s="2"/>
      <c r="F23" s="2"/>
      <c r="G23" s="2"/>
      <c r="H23" s="7"/>
      <c r="I23" s="2"/>
      <c r="J23" s="2"/>
      <c r="K23" s="7"/>
      <c r="L23" s="7"/>
    </row>
    <row r="24" spans="1:14">
      <c r="A24" s="2"/>
      <c r="B24" s="2"/>
      <c r="C24" s="2"/>
      <c r="D24" s="2"/>
      <c r="E24" s="2"/>
      <c r="F24" s="2"/>
      <c r="G24" s="2"/>
      <c r="H24" s="7"/>
      <c r="I24" s="2"/>
      <c r="J24" s="2"/>
      <c r="K24" s="7"/>
      <c r="L24" s="7"/>
    </row>
    <row r="25" spans="1:14">
      <c r="A25" s="2"/>
      <c r="B25" s="2"/>
      <c r="C25" s="2"/>
      <c r="D25" s="2"/>
      <c r="E25" s="2"/>
      <c r="F25" s="2"/>
      <c r="G25" s="2"/>
      <c r="H25" s="7"/>
      <c r="I25" s="2"/>
      <c r="J25" s="2"/>
      <c r="K25" s="7"/>
      <c r="L25" s="7"/>
    </row>
    <row r="26" spans="1:14">
      <c r="A26" s="2"/>
      <c r="B26" s="2"/>
      <c r="C26" s="2"/>
      <c r="D26" s="2"/>
      <c r="E26" s="2"/>
      <c r="F26" s="2"/>
      <c r="G26" s="2"/>
      <c r="H26" s="7"/>
      <c r="I26" s="2"/>
      <c r="J26" s="2"/>
      <c r="K26" s="7"/>
      <c r="L26" s="7"/>
    </row>
    <row r="27" spans="1:14">
      <c r="A27" s="2"/>
      <c r="B27" s="2"/>
      <c r="C27" s="2"/>
      <c r="D27" s="2"/>
      <c r="E27" s="2"/>
      <c r="F27" s="2"/>
      <c r="G27" s="2"/>
      <c r="H27" s="7"/>
      <c r="I27" s="2"/>
      <c r="J27" s="2"/>
      <c r="K27" s="7"/>
      <c r="L27" s="7"/>
    </row>
    <row r="28" spans="1:14">
      <c r="A28" s="2"/>
      <c r="B28" s="2"/>
      <c r="C28" s="2"/>
      <c r="D28" s="2"/>
      <c r="E28" s="2"/>
      <c r="F28" s="2"/>
      <c r="G28" s="2"/>
      <c r="H28" s="7"/>
      <c r="I28" s="2"/>
      <c r="J28" s="2"/>
      <c r="K28" s="7"/>
      <c r="L28" s="7"/>
    </row>
    <row r="29" spans="1:14">
      <c r="A29" s="2"/>
      <c r="B29" s="2"/>
      <c r="C29" s="2"/>
      <c r="D29" s="2"/>
      <c r="E29" s="2"/>
      <c r="F29" s="2"/>
      <c r="G29" s="2"/>
      <c r="H29" s="7"/>
      <c r="I29" s="2"/>
      <c r="J29" s="2"/>
      <c r="K29" s="7"/>
      <c r="L29" s="7"/>
    </row>
    <row r="30" spans="1:14">
      <c r="A30" s="2"/>
      <c r="B30" s="2"/>
      <c r="C30" s="2"/>
      <c r="D30" s="2"/>
      <c r="E30" s="2"/>
      <c r="F30" s="2"/>
      <c r="G30" s="2"/>
      <c r="H30" s="7"/>
      <c r="I30" s="2"/>
      <c r="J30" s="2"/>
      <c r="K30" s="7"/>
      <c r="L30" s="7"/>
    </row>
    <row r="31" spans="1:14">
      <c r="A31" s="2"/>
      <c r="B31" s="2"/>
      <c r="C31" s="2"/>
      <c r="D31" s="2"/>
      <c r="E31" s="2"/>
      <c r="F31" s="2"/>
      <c r="G31" s="2"/>
      <c r="H31" s="7"/>
      <c r="I31" s="2"/>
      <c r="J31" s="2"/>
      <c r="K31" s="7"/>
      <c r="L31" s="7"/>
    </row>
    <row r="32" spans="1:14">
      <c r="A32" s="2"/>
      <c r="B32" s="2"/>
      <c r="C32" s="2"/>
      <c r="D32" s="2"/>
      <c r="E32" s="2"/>
      <c r="F32" s="2"/>
      <c r="G32" s="2"/>
      <c r="H32" s="7"/>
      <c r="I32" s="2"/>
      <c r="J32" s="2"/>
      <c r="K32" s="7"/>
      <c r="L32" s="7"/>
    </row>
    <row r="33" spans="1:12">
      <c r="A33" s="2"/>
      <c r="B33" s="2"/>
      <c r="C33" s="2"/>
      <c r="D33" s="2"/>
      <c r="E33" s="2"/>
      <c r="F33" s="2"/>
      <c r="G33" s="2"/>
      <c r="H33" s="7"/>
      <c r="I33" s="2"/>
      <c r="J33" s="2"/>
      <c r="K33" s="7"/>
      <c r="L33" s="7"/>
    </row>
    <row r="34" spans="1:12">
      <c r="A34" s="2"/>
      <c r="B34" s="2"/>
      <c r="C34" s="2"/>
      <c r="D34" s="2"/>
      <c r="E34" s="2"/>
      <c r="F34" s="2"/>
      <c r="G34" s="2"/>
      <c r="H34" s="7"/>
      <c r="I34" s="2"/>
      <c r="J34" s="2"/>
      <c r="K34" s="7"/>
      <c r="L34" s="7"/>
    </row>
    <row r="35" spans="1:12">
      <c r="A35" s="2"/>
      <c r="B35" s="2"/>
      <c r="C35" s="2"/>
      <c r="D35" s="2"/>
      <c r="E35" s="2"/>
      <c r="F35" s="2"/>
      <c r="G35" s="2"/>
      <c r="H35" s="7"/>
      <c r="I35" s="2"/>
      <c r="J35" s="2"/>
      <c r="K35" s="7"/>
      <c r="L35" s="7"/>
    </row>
    <row r="36" spans="1:12">
      <c r="A36" s="2"/>
      <c r="B36" s="2"/>
      <c r="C36" s="2"/>
      <c r="D36" s="2"/>
      <c r="E36" s="2"/>
      <c r="F36" s="2"/>
      <c r="G36" s="2"/>
      <c r="H36" s="7"/>
      <c r="I36" s="2"/>
      <c r="J36" s="2"/>
      <c r="K36" s="7"/>
      <c r="L36" s="7"/>
    </row>
    <row r="37" spans="1:12">
      <c r="A37" s="2"/>
      <c r="B37" s="2"/>
      <c r="C37" s="2"/>
      <c r="D37" s="2"/>
      <c r="E37" s="2"/>
      <c r="F37" s="2"/>
      <c r="G37" s="2"/>
      <c r="H37" s="7"/>
      <c r="I37" s="2"/>
      <c r="J37" s="2"/>
      <c r="K37" s="7"/>
      <c r="L37" s="7"/>
    </row>
    <row r="38" spans="1:12">
      <c r="A38" s="2"/>
      <c r="B38" s="2"/>
      <c r="C38" s="2"/>
      <c r="D38" s="2"/>
      <c r="E38" s="2"/>
      <c r="F38" s="2"/>
      <c r="G38" s="2"/>
      <c r="H38" s="7"/>
      <c r="I38" s="2"/>
      <c r="J38" s="2"/>
      <c r="K38" s="7"/>
      <c r="L38" s="7"/>
    </row>
    <row r="39" spans="1:12">
      <c r="A39" s="2"/>
      <c r="B39" s="2"/>
      <c r="C39" s="2"/>
      <c r="D39" s="2"/>
      <c r="E39" s="2"/>
      <c r="F39" s="2"/>
      <c r="G39" s="2"/>
      <c r="H39" s="7"/>
      <c r="I39" s="2"/>
      <c r="J39" s="2"/>
      <c r="K39" s="7"/>
      <c r="L39" s="7"/>
    </row>
    <row r="40" spans="1:12">
      <c r="A40" s="2"/>
      <c r="B40" s="2"/>
      <c r="C40" s="2"/>
      <c r="D40" s="2"/>
      <c r="E40" s="2"/>
      <c r="F40" s="2"/>
      <c r="G40" s="2"/>
      <c r="H40" s="7"/>
      <c r="I40" s="2"/>
      <c r="J40" s="2"/>
      <c r="K40" s="7"/>
      <c r="L40" s="7"/>
    </row>
    <row r="41" spans="1:12">
      <c r="A41" s="2"/>
      <c r="B41" s="2"/>
      <c r="C41" s="2"/>
      <c r="D41" s="2"/>
      <c r="E41" s="2"/>
      <c r="F41" s="2"/>
      <c r="G41" s="2"/>
      <c r="H41" s="7"/>
      <c r="I41" s="2"/>
      <c r="J41" s="2"/>
      <c r="K41" s="7"/>
      <c r="L41" s="7"/>
    </row>
    <row r="42" spans="1:12">
      <c r="A42" s="2"/>
      <c r="B42" s="2"/>
      <c r="C42" s="2"/>
      <c r="D42" s="2"/>
      <c r="E42" s="2"/>
      <c r="F42" s="2"/>
      <c r="G42" s="2"/>
      <c r="H42" s="7"/>
      <c r="I42" s="2"/>
      <c r="J42" s="2"/>
      <c r="K42" s="7"/>
      <c r="L42" s="7"/>
    </row>
    <row r="43" spans="1:12">
      <c r="A43" s="2"/>
      <c r="B43" s="2"/>
      <c r="C43" s="2"/>
      <c r="D43" s="2"/>
      <c r="E43" s="2"/>
      <c r="F43" s="2"/>
      <c r="G43" s="2"/>
      <c r="H43" s="7"/>
      <c r="I43" s="2"/>
      <c r="J43" s="2"/>
      <c r="K43" s="7"/>
      <c r="L43" s="7"/>
    </row>
    <row r="44" spans="1:12">
      <c r="A44" s="2"/>
      <c r="B44" s="2"/>
      <c r="C44" s="2"/>
      <c r="D44" s="2"/>
      <c r="E44" s="2"/>
      <c r="F44" s="2"/>
      <c r="G44" s="2"/>
      <c r="H44" s="7"/>
      <c r="I44" s="2"/>
      <c r="J44" s="2"/>
      <c r="K44" s="7"/>
      <c r="L44" s="7"/>
    </row>
    <row r="45" spans="1:12">
      <c r="A45" s="2"/>
      <c r="B45" s="2"/>
      <c r="C45" s="2"/>
      <c r="D45" s="2"/>
      <c r="E45" s="2"/>
      <c r="F45" s="2"/>
      <c r="G45" s="2"/>
      <c r="H45" s="7"/>
      <c r="I45" s="2"/>
      <c r="J45" s="2"/>
      <c r="K45" s="7"/>
      <c r="L45" s="7"/>
    </row>
    <row r="46" spans="1:12">
      <c r="A46" s="2"/>
      <c r="B46" s="2"/>
      <c r="C46" s="2"/>
      <c r="D46" s="2"/>
      <c r="E46" s="2"/>
      <c r="F46" s="2"/>
      <c r="G46" s="2"/>
      <c r="H46" s="7"/>
      <c r="I46" s="2"/>
      <c r="J46" s="2"/>
      <c r="K46" s="7"/>
      <c r="L46" s="7"/>
    </row>
    <row r="47" spans="1:12">
      <c r="A47" s="2"/>
      <c r="B47" s="2"/>
      <c r="C47" s="2"/>
      <c r="D47" s="2"/>
      <c r="E47" s="2"/>
      <c r="F47" s="2"/>
      <c r="G47" s="2"/>
      <c r="H47" s="7"/>
      <c r="I47" s="2"/>
      <c r="J47" s="2"/>
      <c r="K47" s="7"/>
      <c r="L47" s="7"/>
    </row>
    <row r="48" spans="1:12">
      <c r="A48" s="2"/>
      <c r="B48" s="2"/>
      <c r="C48" s="2"/>
      <c r="D48" s="2"/>
      <c r="E48" s="2"/>
      <c r="F48" s="2"/>
      <c r="G48" s="2"/>
      <c r="H48" s="7"/>
      <c r="I48" s="2"/>
      <c r="J48" s="2"/>
      <c r="K48" s="7"/>
      <c r="L48" s="7"/>
    </row>
    <row r="49" spans="1:12">
      <c r="A49" s="2"/>
      <c r="B49" s="2"/>
      <c r="C49" s="2"/>
      <c r="D49" s="2"/>
      <c r="E49" s="2"/>
      <c r="F49" s="2"/>
      <c r="G49" s="2"/>
      <c r="H49" s="7"/>
      <c r="I49" s="2"/>
      <c r="J49" s="2"/>
      <c r="K49" s="7"/>
      <c r="L49" s="7"/>
    </row>
    <row r="50" spans="1:12">
      <c r="A50" s="2"/>
      <c r="B50" s="2"/>
      <c r="C50" s="2"/>
      <c r="D50" s="2"/>
      <c r="E50" s="2"/>
      <c r="F50" s="2"/>
      <c r="G50" s="2"/>
      <c r="H50" s="7"/>
      <c r="I50" s="2"/>
      <c r="J50" s="2"/>
      <c r="K50" s="7"/>
      <c r="L50" s="7"/>
    </row>
    <row r="51" spans="1:12">
      <c r="A51" s="2"/>
      <c r="B51" s="2"/>
      <c r="C51" s="2"/>
      <c r="D51" s="2"/>
      <c r="E51" s="2"/>
      <c r="F51" s="2"/>
      <c r="G51" s="2"/>
      <c r="H51" s="7"/>
      <c r="I51" s="2"/>
      <c r="J51" s="2"/>
      <c r="K51" s="7"/>
      <c r="L51" s="7"/>
    </row>
    <row r="52" spans="1:12">
      <c r="A52" s="2"/>
      <c r="B52" s="2"/>
      <c r="C52" s="2"/>
      <c r="D52" s="2"/>
      <c r="E52" s="2"/>
      <c r="F52" s="2"/>
      <c r="G52" s="2"/>
      <c r="H52" s="7"/>
      <c r="I52" s="2"/>
      <c r="J52" s="2"/>
      <c r="K52" s="7"/>
      <c r="L52" s="7"/>
    </row>
    <row r="53" spans="1:12">
      <c r="A53" s="2"/>
      <c r="B53" s="2"/>
      <c r="C53" s="2"/>
      <c r="D53" s="2"/>
      <c r="E53" s="2"/>
      <c r="F53" s="2"/>
      <c r="G53" s="2"/>
      <c r="H53" s="7"/>
      <c r="I53" s="2"/>
      <c r="J53" s="2"/>
      <c r="K53" s="7"/>
      <c r="L53" s="7"/>
    </row>
    <row r="54" spans="1:12">
      <c r="A54" s="2"/>
      <c r="B54" s="2"/>
      <c r="C54" s="2"/>
      <c r="D54" s="2"/>
      <c r="E54" s="2"/>
      <c r="F54" s="2"/>
      <c r="G54" s="2"/>
      <c r="H54" s="7"/>
      <c r="I54" s="2"/>
      <c r="J54" s="2"/>
      <c r="K54" s="7"/>
      <c r="L54" s="7"/>
    </row>
    <row r="55" spans="1:12">
      <c r="A55" s="2"/>
      <c r="B55" s="2"/>
      <c r="C55" s="2"/>
      <c r="D55" s="2"/>
      <c r="E55" s="2"/>
      <c r="F55" s="2"/>
      <c r="G55" s="2"/>
      <c r="H55" s="7"/>
      <c r="I55" s="2"/>
      <c r="J55" s="2"/>
      <c r="K55" s="7"/>
      <c r="L55" s="7"/>
    </row>
    <row r="56" spans="1:12">
      <c r="A56" s="2"/>
      <c r="B56" s="2"/>
      <c r="C56" s="2"/>
      <c r="D56" s="2"/>
      <c r="E56" s="2"/>
      <c r="F56" s="2"/>
      <c r="G56" s="2"/>
      <c r="H56" s="7"/>
      <c r="I56" s="2"/>
      <c r="J56" s="2"/>
      <c r="K56" s="7"/>
      <c r="L56" s="7"/>
    </row>
    <row r="57" spans="1:12">
      <c r="A57" s="2"/>
      <c r="B57" s="2"/>
      <c r="C57" s="2"/>
      <c r="D57" s="2"/>
      <c r="E57" s="2"/>
      <c r="F57" s="2"/>
      <c r="G57" s="2"/>
      <c r="H57" s="7"/>
      <c r="I57" s="2"/>
      <c r="J57" s="2"/>
      <c r="K57" s="7"/>
      <c r="L57" s="7"/>
    </row>
    <row r="58" spans="1:12">
      <c r="A58" s="2"/>
      <c r="B58" s="2"/>
      <c r="C58" s="2"/>
      <c r="D58" s="2"/>
      <c r="E58" s="2"/>
      <c r="F58" s="2"/>
      <c r="G58" s="2"/>
      <c r="H58" s="7"/>
      <c r="I58" s="2"/>
      <c r="J58" s="2"/>
      <c r="K58" s="7"/>
      <c r="L58" s="7"/>
    </row>
    <row r="59" spans="1:12">
      <c r="A59" s="2"/>
      <c r="B59" s="2"/>
      <c r="C59" s="2"/>
      <c r="D59" s="2"/>
      <c r="E59" s="2"/>
      <c r="F59" s="2"/>
      <c r="G59" s="2"/>
      <c r="H59" s="7"/>
      <c r="I59" s="2"/>
      <c r="J59" s="2"/>
      <c r="K59" s="7"/>
      <c r="L59" s="7"/>
    </row>
    <row r="60" spans="1:12">
      <c r="A60" s="2"/>
      <c r="B60" s="2"/>
      <c r="C60" s="2"/>
      <c r="D60" s="2"/>
      <c r="E60" s="2"/>
      <c r="F60" s="2"/>
      <c r="G60" s="2"/>
      <c r="H60" s="7"/>
      <c r="I60" s="2"/>
      <c r="J60" s="2"/>
      <c r="K60" s="7"/>
      <c r="L60" s="7"/>
    </row>
    <row r="61" spans="1:12">
      <c r="A61" s="2"/>
      <c r="B61" s="2"/>
      <c r="C61" s="2"/>
      <c r="D61" s="2"/>
      <c r="E61" s="2"/>
      <c r="F61" s="2"/>
      <c r="G61" s="2"/>
      <c r="H61" s="7"/>
      <c r="I61" s="2"/>
      <c r="J61" s="2"/>
      <c r="K61" s="7"/>
      <c r="L61" s="7"/>
    </row>
    <row r="62" spans="1:12">
      <c r="A62" s="2"/>
      <c r="B62" s="2"/>
      <c r="C62" s="2"/>
      <c r="D62" s="2"/>
      <c r="E62" s="2"/>
      <c r="F62" s="2"/>
      <c r="G62" s="2"/>
      <c r="H62" s="7"/>
      <c r="I62" s="2"/>
      <c r="J62" s="2"/>
      <c r="K62" s="7"/>
      <c r="L62" s="7"/>
    </row>
    <row r="63" spans="1:12">
      <c r="A63" s="2"/>
      <c r="B63" s="2"/>
      <c r="C63" s="2"/>
      <c r="D63" s="2"/>
      <c r="E63" s="2"/>
      <c r="F63" s="2"/>
      <c r="G63" s="2"/>
      <c r="H63" s="7"/>
      <c r="I63" s="2"/>
      <c r="J63" s="2"/>
      <c r="K63" s="7"/>
      <c r="L63" s="7"/>
    </row>
    <row r="64" spans="1:12">
      <c r="A64" s="2"/>
      <c r="B64" s="2"/>
      <c r="C64" s="2"/>
      <c r="D64" s="2"/>
      <c r="E64" s="2"/>
      <c r="F64" s="2"/>
      <c r="G64" s="2"/>
      <c r="H64" s="7"/>
      <c r="I64" s="2"/>
      <c r="J64" s="2"/>
      <c r="K64" s="7"/>
      <c r="L64" s="7"/>
    </row>
    <row r="65" spans="1:12">
      <c r="A65" s="2"/>
      <c r="B65" s="2"/>
      <c r="C65" s="2"/>
      <c r="D65" s="2"/>
      <c r="E65" s="2"/>
      <c r="F65" s="2"/>
      <c r="G65" s="2"/>
      <c r="H65" s="7"/>
      <c r="I65" s="2"/>
      <c r="J65" s="2"/>
      <c r="K65" s="7"/>
      <c r="L65" s="7"/>
    </row>
    <row r="66" spans="1:12">
      <c r="A66" s="2"/>
      <c r="B66" s="2"/>
      <c r="C66" s="2"/>
      <c r="D66" s="2"/>
      <c r="E66" s="2"/>
      <c r="F66" s="2"/>
      <c r="G66" s="2"/>
      <c r="H66" s="7"/>
      <c r="I66" s="2"/>
      <c r="J66" s="2"/>
      <c r="K66" s="7"/>
      <c r="L66" s="7"/>
    </row>
    <row r="67" spans="1:12">
      <c r="A67" s="2"/>
      <c r="B67" s="2"/>
      <c r="C67" s="2"/>
      <c r="D67" s="2"/>
      <c r="E67" s="2"/>
      <c r="F67" s="2"/>
      <c r="G67" s="2"/>
      <c r="H67" s="7"/>
      <c r="I67" s="2"/>
      <c r="J67" s="2"/>
      <c r="K67" s="7"/>
      <c r="L67" s="7"/>
    </row>
    <row r="68" spans="1:12">
      <c r="A68" s="2"/>
      <c r="B68" s="2"/>
      <c r="C68" s="2"/>
      <c r="D68" s="2"/>
      <c r="E68" s="2"/>
      <c r="F68" s="2"/>
      <c r="G68" s="2"/>
      <c r="H68" s="7"/>
      <c r="I68" s="2"/>
      <c r="J68" s="2"/>
      <c r="K68" s="7"/>
      <c r="L68" s="7"/>
    </row>
    <row r="69" spans="1:12">
      <c r="A69" s="2"/>
      <c r="B69" s="2"/>
      <c r="C69" s="2"/>
      <c r="D69" s="2"/>
      <c r="E69" s="2"/>
      <c r="F69" s="2"/>
      <c r="G69" s="2"/>
      <c r="H69" s="7"/>
      <c r="I69" s="2"/>
      <c r="J69" s="2"/>
      <c r="K69" s="7"/>
      <c r="L69" s="7"/>
    </row>
    <row r="70" spans="1:12">
      <c r="A70" s="2"/>
      <c r="B70" s="2"/>
      <c r="C70" s="2"/>
      <c r="D70" s="2"/>
      <c r="E70" s="2"/>
      <c r="F70" s="2"/>
      <c r="G70" s="2"/>
      <c r="H70" s="7"/>
      <c r="I70" s="2"/>
      <c r="J70" s="2"/>
      <c r="K70" s="7"/>
      <c r="L70" s="7"/>
    </row>
    <row r="71" spans="1:12">
      <c r="A71" s="2"/>
      <c r="B71" s="2"/>
      <c r="C71" s="2"/>
      <c r="D71" s="2"/>
      <c r="E71" s="2"/>
      <c r="F71" s="2"/>
      <c r="G71" s="2"/>
      <c r="H71" s="7"/>
      <c r="I71" s="2"/>
      <c r="J71" s="2"/>
      <c r="K71" s="7"/>
      <c r="L71" s="7"/>
    </row>
    <row r="72" spans="1:12">
      <c r="A72" s="2"/>
      <c r="B72" s="2"/>
      <c r="C72" s="2"/>
      <c r="D72" s="2"/>
      <c r="E72" s="2"/>
      <c r="F72" s="2"/>
      <c r="G72" s="2"/>
      <c r="H72" s="2"/>
      <c r="I72" s="2"/>
      <c r="J72" s="2"/>
      <c r="K72" s="7"/>
      <c r="L72" s="7"/>
    </row>
    <row r="73" spans="1:12">
      <c r="A73" s="2"/>
      <c r="B73" s="2"/>
      <c r="C73" s="2"/>
      <c r="D73" s="2"/>
      <c r="E73" s="2"/>
      <c r="F73" s="2"/>
      <c r="G73" s="2"/>
      <c r="H73" s="2"/>
      <c r="I73" s="2"/>
      <c r="J73" s="2"/>
      <c r="K73" s="7"/>
      <c r="L73" s="7"/>
    </row>
    <row r="74" spans="1:12">
      <c r="K74" s="5"/>
      <c r="L74" s="5"/>
    </row>
    <row r="75" spans="1:12">
      <c r="K75" s="5"/>
      <c r="L75" s="5"/>
    </row>
    <row r="76" spans="1:12">
      <c r="K76" s="5"/>
      <c r="L76" s="5"/>
    </row>
    <row r="77" spans="1:12">
      <c r="K77" s="5"/>
      <c r="L77" s="5"/>
    </row>
    <row r="78" spans="1:12">
      <c r="K78" s="5"/>
      <c r="L78" s="5"/>
    </row>
    <row r="79" spans="1:12">
      <c r="K79" s="5"/>
      <c r="L79" s="5"/>
    </row>
    <row r="80" spans="1:12">
      <c r="K80" s="5"/>
      <c r="L80" s="5"/>
    </row>
    <row r="81" spans="11:12">
      <c r="K81" s="5"/>
      <c r="L81" s="5"/>
    </row>
    <row r="82" spans="11:12">
      <c r="K82" s="5"/>
      <c r="L82" s="5"/>
    </row>
    <row r="83" spans="11:12">
      <c r="K83" s="5"/>
      <c r="L83" s="5"/>
    </row>
    <row r="84" spans="11:12">
      <c r="K84" s="5"/>
      <c r="L84" s="5"/>
    </row>
    <row r="85" spans="11:12">
      <c r="K85" s="5"/>
      <c r="L85" s="5"/>
    </row>
    <row r="86" spans="11:12">
      <c r="K86" s="5"/>
      <c r="L86" s="5"/>
    </row>
    <row r="87" spans="11:12">
      <c r="K87" s="5"/>
      <c r="L87" s="5"/>
    </row>
    <row r="88" spans="11:12">
      <c r="K88" s="5"/>
      <c r="L88" s="5"/>
    </row>
    <row r="89" spans="11:12">
      <c r="K89" s="5"/>
      <c r="L89" s="5"/>
    </row>
    <row r="90" spans="11:12">
      <c r="K90" s="5"/>
      <c r="L90" s="5"/>
    </row>
    <row r="91" spans="11:12">
      <c r="K91" s="5"/>
      <c r="L91" s="5"/>
    </row>
    <row r="92" spans="11:12">
      <c r="K92" s="5"/>
      <c r="L92" s="5"/>
    </row>
    <row r="93" spans="11:12">
      <c r="K93" s="5"/>
      <c r="L93" s="5"/>
    </row>
    <row r="94" spans="11:12">
      <c r="K94" s="5"/>
      <c r="L94" s="5"/>
    </row>
    <row r="95" spans="11:12">
      <c r="K95" s="5"/>
      <c r="L95" s="5"/>
    </row>
    <row r="96" spans="11:12">
      <c r="K96" s="5"/>
      <c r="L96" s="5"/>
    </row>
    <row r="97" spans="11:12">
      <c r="K97" s="5"/>
      <c r="L97" s="5"/>
    </row>
    <row r="98" spans="11:12">
      <c r="K98" s="5"/>
      <c r="L98" s="5"/>
    </row>
    <row r="99" spans="11:12">
      <c r="K99" s="5"/>
      <c r="L99" s="5"/>
    </row>
    <row r="100" spans="11:12">
      <c r="K100" s="5"/>
      <c r="L100" s="5"/>
    </row>
    <row r="101" spans="11:12">
      <c r="K101" s="5"/>
      <c r="L101" s="5"/>
    </row>
    <row r="102" spans="11:12">
      <c r="K102" s="5"/>
      <c r="L102" s="5"/>
    </row>
    <row r="103" spans="11:12">
      <c r="K103" s="5"/>
      <c r="L103" s="5"/>
    </row>
    <row r="104" spans="11:12">
      <c r="K104" s="5"/>
      <c r="L104" s="5"/>
    </row>
    <row r="105" spans="11:12">
      <c r="K105" s="5"/>
      <c r="L105" s="5"/>
    </row>
    <row r="106" spans="11:12">
      <c r="K106" s="5"/>
      <c r="L106" s="5"/>
    </row>
    <row r="107" spans="11:12">
      <c r="K107" s="5"/>
      <c r="L107" s="5"/>
    </row>
    <row r="108" spans="11:12">
      <c r="K108" s="5"/>
      <c r="L108" s="5"/>
    </row>
    <row r="109" spans="11:12">
      <c r="K109" s="5"/>
      <c r="L109" s="5"/>
    </row>
    <row r="110" spans="11:12">
      <c r="K110" s="5"/>
    </row>
    <row r="111" spans="11:12">
      <c r="K111" s="5"/>
    </row>
    <row r="112" spans="11:12">
      <c r="K112" s="5"/>
    </row>
    <row r="113" spans="11:11">
      <c r="K113" s="5"/>
    </row>
    <row r="114" spans="11:11">
      <c r="K114" s="5"/>
    </row>
    <row r="115" spans="11:11">
      <c r="K115" s="5"/>
    </row>
    <row r="116" spans="11:11">
      <c r="K116" s="5"/>
    </row>
    <row r="117" spans="11:11">
      <c r="K117" s="5"/>
    </row>
    <row r="118" spans="11:11">
      <c r="K118" s="5"/>
    </row>
    <row r="119" spans="11:11">
      <c r="K119" s="5"/>
    </row>
    <row r="120" spans="11:11">
      <c r="K120" s="5"/>
    </row>
    <row r="121" spans="11:11">
      <c r="K121" s="5"/>
    </row>
    <row r="122" spans="11:11">
      <c r="K122" s="5"/>
    </row>
    <row r="123" spans="11:11">
      <c r="K123" s="5"/>
    </row>
    <row r="124" spans="11:11">
      <c r="K124" s="5"/>
    </row>
    <row r="125" spans="11:11">
      <c r="K125" s="5"/>
    </row>
    <row r="126" spans="11:11">
      <c r="K126" s="5"/>
    </row>
    <row r="127" spans="11:11">
      <c r="K127" s="5"/>
    </row>
    <row r="128" spans="11:11">
      <c r="K128" s="5"/>
    </row>
    <row r="129" spans="11:11">
      <c r="K129" s="5"/>
    </row>
    <row r="130" spans="11:11">
      <c r="K130" s="5"/>
    </row>
    <row r="131" spans="11:11">
      <c r="K131" s="5"/>
    </row>
    <row r="132" spans="11:11">
      <c r="K132" s="5"/>
    </row>
    <row r="133" spans="11:11">
      <c r="K133" s="5"/>
    </row>
    <row r="134" spans="11:11">
      <c r="K134" s="5"/>
    </row>
    <row r="135" spans="11:11">
      <c r="K135" s="5"/>
    </row>
    <row r="136" spans="11:11">
      <c r="K136" s="5"/>
    </row>
    <row r="137" spans="11:11">
      <c r="K137" s="5"/>
    </row>
    <row r="138" spans="11:11">
      <c r="K138" s="5"/>
    </row>
    <row r="139" spans="11:11">
      <c r="K139" s="5"/>
    </row>
    <row r="140" spans="11:11">
      <c r="K140" s="5"/>
    </row>
    <row r="141" spans="11:11">
      <c r="K141" s="5"/>
    </row>
    <row r="142" spans="11:11">
      <c r="K142" s="5"/>
    </row>
    <row r="143" spans="11:11">
      <c r="K143" s="5"/>
    </row>
    <row r="144" spans="11:11">
      <c r="K144" s="5"/>
    </row>
    <row r="145" spans="11:11">
      <c r="K145" s="5"/>
    </row>
    <row r="146" spans="11:11">
      <c r="K146" s="5"/>
    </row>
    <row r="147" spans="11:11">
      <c r="K147" s="5"/>
    </row>
  </sheetData>
  <mergeCells count="21">
    <mergeCell ref="C13:C15"/>
    <mergeCell ref="C17:C19"/>
    <mergeCell ref="I17:I20"/>
    <mergeCell ref="J3:L3"/>
    <mergeCell ref="C6:C8"/>
    <mergeCell ref="E6:E8"/>
    <mergeCell ref="I6:I8"/>
    <mergeCell ref="C11:C12"/>
    <mergeCell ref="E11:E12"/>
    <mergeCell ref="E13:E14"/>
    <mergeCell ref="I11:I12"/>
    <mergeCell ref="B1:L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11811023622047245" right="0.11811023622047245" top="0.19685039370078741" bottom="0.19685039370078741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2111</vt:lpstr>
      <vt:lpstr>2210</vt:lpstr>
      <vt:lpstr>2220</vt:lpstr>
      <vt:lpstr>2230</vt:lpstr>
      <vt:lpstr>2240</vt:lpstr>
      <vt:lpstr>2270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2018-01-31T12:08:10Z</cp:lastPrinted>
  <dcterms:created xsi:type="dcterms:W3CDTF">2017-11-13T07:39:31Z</dcterms:created>
  <dcterms:modified xsi:type="dcterms:W3CDTF">2019-04-01T07:07:41Z</dcterms:modified>
</cp:coreProperties>
</file>