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35" windowWidth="19035" windowHeight="7170"/>
  </bookViews>
  <sheets>
    <sheet name="2111" sheetId="6" r:id="rId1"/>
    <sheet name="2210" sheetId="7" r:id="rId2"/>
    <sheet name="2220" sheetId="8" r:id="rId3"/>
    <sheet name="2230" sheetId="1" r:id="rId4"/>
    <sheet name="2240" sheetId="2" r:id="rId5"/>
    <sheet name="2270" sheetId="3" r:id="rId6"/>
    <sheet name="3140" sheetId="9" r:id="rId7"/>
  </sheets>
  <calcPr calcId="162913"/>
</workbook>
</file>

<file path=xl/calcChain.xml><?xml version="1.0" encoding="utf-8"?>
<calcChain xmlns="http://schemas.openxmlformats.org/spreadsheetml/2006/main">
  <c r="L7" i="9" l="1"/>
  <c r="L6" i="9"/>
  <c r="L10" i="3"/>
  <c r="L61" i="1" l="1"/>
  <c r="L80" i="7" l="1"/>
  <c r="L79" i="7"/>
  <c r="L78" i="7"/>
  <c r="L82" i="7" s="1"/>
  <c r="L75" i="7"/>
  <c r="L74" i="7"/>
  <c r="L73" i="7"/>
  <c r="L72" i="7"/>
  <c r="L69" i="7"/>
  <c r="L68" i="7"/>
  <c r="L67" i="7"/>
  <c r="L63" i="7"/>
  <c r="L62" i="7"/>
  <c r="L61" i="7"/>
  <c r="L60" i="7"/>
  <c r="L59" i="7"/>
  <c r="L11" i="7"/>
  <c r="L76" i="7" l="1"/>
  <c r="L70" i="7"/>
  <c r="L29" i="2"/>
  <c r="L7" i="8"/>
  <c r="L59" i="1"/>
  <c r="L23" i="2"/>
  <c r="L64" i="7" l="1"/>
  <c r="L58" i="7"/>
  <c r="L54" i="7"/>
  <c r="L53" i="7"/>
  <c r="L52" i="7"/>
  <c r="L15" i="7"/>
  <c r="L34" i="7"/>
  <c r="L33" i="7"/>
  <c r="L32" i="7"/>
  <c r="L31" i="7"/>
  <c r="L30" i="7"/>
  <c r="L29" i="7"/>
  <c r="L28" i="7"/>
  <c r="L27" i="7"/>
  <c r="L26" i="7"/>
  <c r="L25" i="7"/>
  <c r="L49" i="7"/>
  <c r="L48" i="7"/>
  <c r="L47" i="7"/>
  <c r="L46" i="7"/>
  <c r="L45" i="7"/>
  <c r="L44" i="7"/>
  <c r="L43" i="7"/>
  <c r="L42" i="7"/>
  <c r="L65" i="7" l="1"/>
  <c r="L56" i="7"/>
  <c r="L58" i="1" l="1"/>
  <c r="L55" i="1"/>
  <c r="L54" i="1"/>
  <c r="L57" i="1" s="1"/>
  <c r="L53" i="1"/>
  <c r="L52" i="1"/>
  <c r="L20" i="2"/>
  <c r="L23" i="3" l="1"/>
  <c r="L14" i="1"/>
  <c r="L51" i="1" l="1"/>
  <c r="L16" i="2"/>
  <c r="L50" i="1"/>
  <c r="L49" i="1"/>
  <c r="L48" i="1"/>
  <c r="L47" i="1"/>
  <c r="L44" i="1"/>
  <c r="L45" i="1"/>
  <c r="L46" i="1" s="1"/>
  <c r="L42" i="1"/>
  <c r="L41" i="1"/>
  <c r="L40" i="1"/>
  <c r="L39" i="1"/>
  <c r="L38" i="1"/>
  <c r="L37" i="1"/>
  <c r="L36" i="1"/>
  <c r="L35" i="1"/>
  <c r="L43" i="1" l="1"/>
  <c r="L55" i="7"/>
  <c r="L41" i="7"/>
  <c r="L40" i="7"/>
  <c r="L36" i="7"/>
  <c r="L21" i="7"/>
  <c r="L20" i="7"/>
  <c r="L19" i="7"/>
  <c r="L16" i="7"/>
  <c r="L14" i="7"/>
  <c r="L39" i="7"/>
  <c r="L35" i="7"/>
  <c r="L13" i="7"/>
  <c r="L11" i="2"/>
  <c r="L7" i="2"/>
  <c r="L18" i="3"/>
  <c r="L17" i="3"/>
  <c r="L13" i="3"/>
  <c r="L33" i="1"/>
  <c r="L31" i="1"/>
  <c r="L30" i="1"/>
  <c r="L29" i="1"/>
  <c r="L28" i="1"/>
  <c r="L27" i="1"/>
  <c r="L26" i="1"/>
  <c r="L25" i="1"/>
  <c r="L24" i="1"/>
  <c r="L23" i="1"/>
  <c r="L21" i="1"/>
  <c r="L19" i="1"/>
  <c r="L13" i="1"/>
  <c r="L9" i="1"/>
  <c r="L11" i="1" s="1"/>
  <c r="L37" i="7" l="1"/>
  <c r="L17" i="7"/>
  <c r="L12" i="2"/>
  <c r="L32" i="2" s="1"/>
  <c r="L50" i="7"/>
  <c r="L83" i="7" s="1"/>
  <c r="L22" i="7"/>
  <c r="L32" i="1"/>
  <c r="L22" i="1"/>
  <c r="L17" i="1" l="1"/>
  <c r="L8" i="3" l="1"/>
  <c r="L7" i="3"/>
  <c r="L9" i="3" l="1"/>
  <c r="L7" i="1" l="1"/>
  <c r="L6" i="1"/>
  <c r="L8" i="1" l="1"/>
  <c r="L63" i="1" s="1"/>
</calcChain>
</file>

<file path=xl/sharedStrings.xml><?xml version="1.0" encoding="utf-8"?>
<sst xmlns="http://schemas.openxmlformats.org/spreadsheetml/2006/main" count="587" uniqueCount="325">
  <si>
    <t>Постачальник</t>
  </si>
  <si>
    <t>Юридична адреса</t>
  </si>
  <si>
    <t>Найменування товару</t>
  </si>
  <si>
    <t>К-сть</t>
  </si>
  <si>
    <t>Ціна</t>
  </si>
  <si>
    <t>Сума</t>
  </si>
  <si>
    <t>№ з/п</t>
  </si>
  <si>
    <t>Договір, дата</t>
  </si>
  <si>
    <t>Процедура закупівлі</t>
  </si>
  <si>
    <t>Сума  договору</t>
  </si>
  <si>
    <t>Придбано в поточному місяці</t>
  </si>
  <si>
    <t xml:space="preserve"> Допорогова, вартість закупівлі не перевищує порогові показника (абз.1 ч1 ст2 ЗУ "Про публічні торги")</t>
  </si>
  <si>
    <t>1.</t>
  </si>
  <si>
    <t>Разом</t>
  </si>
  <si>
    <t>2.</t>
  </si>
  <si>
    <t>3.</t>
  </si>
  <si>
    <t>4.</t>
  </si>
  <si>
    <t>ТОВ "АВІС"</t>
  </si>
  <si>
    <t>Закарпатська обл., м.Мукачево, вул. М. Маклая,11</t>
  </si>
  <si>
    <t>5.</t>
  </si>
  <si>
    <t>6.</t>
  </si>
  <si>
    <t>Молоко</t>
  </si>
  <si>
    <t>Сметана</t>
  </si>
  <si>
    <t>7.</t>
  </si>
  <si>
    <t>Сир твердий</t>
  </si>
  <si>
    <t>Сир м'який, кисломолочний</t>
  </si>
  <si>
    <t>Яйце столове</t>
  </si>
  <si>
    <t>Кефір</t>
  </si>
  <si>
    <t>ММКП "Мукачівводоканал"</t>
  </si>
  <si>
    <t>Закарпатська обл. м.Мукачево, вул. Миру,7</t>
  </si>
  <si>
    <t>Водопостачання та водовідведення</t>
  </si>
  <si>
    <t>ПАТ "Закарпаттяобленерго"</t>
  </si>
  <si>
    <t>Переговорна процедура</t>
  </si>
  <si>
    <t>Закарпатська обл., м.Мукачево, вул. Грушевського,25</t>
  </si>
  <si>
    <t>Електроенергія</t>
  </si>
  <si>
    <t>ТОВ "Закарпатзбут"</t>
  </si>
  <si>
    <t>Закарпатська обл., м.Ужгород, вул. Погорєлова,2</t>
  </si>
  <si>
    <t>Природний</t>
  </si>
  <si>
    <t>газ</t>
  </si>
  <si>
    <t>ПАТ "Закарпатгаз"</t>
  </si>
  <si>
    <t xml:space="preserve">Розподіл </t>
  </si>
  <si>
    <t>природного</t>
  </si>
  <si>
    <t>газу</t>
  </si>
  <si>
    <t>FRBB017</t>
  </si>
  <si>
    <t>09442M</t>
  </si>
  <si>
    <t>Закарпатська обл. м.Ужгород, вул. Кирила і Мефодія,4</t>
  </si>
  <si>
    <t>Телефонний зв'язок, послуги провайдера</t>
  </si>
  <si>
    <t>ПАТ "Укртелеком" Закарпатська філія</t>
  </si>
  <si>
    <t>Абонплата за телефон</t>
  </si>
  <si>
    <t>Міжміські переговори</t>
  </si>
  <si>
    <t>Абонплата за ADSL</t>
  </si>
  <si>
    <t>ТОВ "Гасіч"</t>
  </si>
  <si>
    <t>Спостереження за спрацюванням засобів пожежної сигналізації та профілактичне обслуговування системи пожежогасіння</t>
  </si>
  <si>
    <t>ТОВ "АВЕ Мукачево"</t>
  </si>
  <si>
    <t>Закарпатська обл., м.Мукачево, вул Тімірязєва,78</t>
  </si>
  <si>
    <t>Закарпатська обл., м.Мукачево, вул.Миру 151</t>
  </si>
  <si>
    <t>Вивіз побутових відходів</t>
  </si>
  <si>
    <t>Управління поліції охорони в Закарпатській обл.</t>
  </si>
  <si>
    <t>Закарпатська обл., м.Ужгород, вул.Ференца Ракоці, 13а</t>
  </si>
  <si>
    <t>Послуги з охорони об'єкта (тривожна кнопка)</t>
  </si>
  <si>
    <t xml:space="preserve">Касове обслуговування </t>
  </si>
  <si>
    <t>Закарпатська обл., м.Ужгород, вул.Гойди, 10</t>
  </si>
  <si>
    <t>КЕКВ</t>
  </si>
  <si>
    <t xml:space="preserve">   Напрям видатків</t>
  </si>
  <si>
    <t>Заробітна плата</t>
  </si>
  <si>
    <t>Нарахування на заробітну плату</t>
  </si>
  <si>
    <t>Видатки на відрядження всього:</t>
  </si>
  <si>
    <t>в т.ч. за кордон</t>
  </si>
  <si>
    <t>Податки, збори</t>
  </si>
  <si>
    <t>Кількість службових відряджень</t>
  </si>
  <si>
    <t>Допомога дітям-сиротам</t>
  </si>
  <si>
    <t>Хліб житній</t>
  </si>
  <si>
    <t>Хліб пшеничн.</t>
  </si>
  <si>
    <t>Всього</t>
  </si>
  <si>
    <t>в т.ч. відрядження на курси підвищення кваліфікації</t>
  </si>
  <si>
    <t>Курси підвищення кваліфікації</t>
  </si>
  <si>
    <t>№16  від 23.01.18</t>
  </si>
  <si>
    <t>№21 від 22.01.18</t>
  </si>
  <si>
    <t>ВСЬОГО</t>
  </si>
  <si>
    <t>ВСЬОГО 2270</t>
  </si>
  <si>
    <t>Допорогова вартість закупівлі не перевищує порогові показники (абз.1 ч.1 ст.2 ЗУ "Про публічні торги)</t>
  </si>
  <si>
    <t xml:space="preserve">Канцтовари                                                                                                      </t>
  </si>
  <si>
    <t>ФОП Данканич К.М.</t>
  </si>
  <si>
    <t>Закарпатська обл., Мукачівський р-н, с. Н.Коропець, вул. Горького,26</t>
  </si>
  <si>
    <t>ТОВ "Натурпродукт"</t>
  </si>
  <si>
    <t>Закарпатська обл., м.Мукачево, вул. Ужгородська</t>
  </si>
  <si>
    <t>13.</t>
  </si>
  <si>
    <t>Сардельки</t>
  </si>
  <si>
    <t>печиво</t>
  </si>
  <si>
    <t>вафлі</t>
  </si>
  <si>
    <t>Макаронні вироби</t>
  </si>
  <si>
    <t>Курятина</t>
  </si>
  <si>
    <t>12.</t>
  </si>
  <si>
    <t>капуста</t>
  </si>
  <si>
    <t>помідори</t>
  </si>
  <si>
    <t>цибуля</t>
  </si>
  <si>
    <t>часник</t>
  </si>
  <si>
    <t>морква</t>
  </si>
  <si>
    <t>перець</t>
  </si>
  <si>
    <t>буряк</t>
  </si>
  <si>
    <t>11.</t>
  </si>
  <si>
    <t>ПП Пехньо О.М.</t>
  </si>
  <si>
    <t>Закарпатська обл., м.Мукачево, вул. Менделєєва,3</t>
  </si>
  <si>
    <t>Яблука</t>
  </si>
  <si>
    <t>№14 від 21.01.19</t>
  </si>
  <si>
    <t>№16  від 21.01.19</t>
  </si>
  <si>
    <t>№16-1 від 21.01.19</t>
  </si>
  <si>
    <t>№17 від 21.01.19</t>
  </si>
  <si>
    <t>Вершкове масло</t>
  </si>
  <si>
    <t>ПП Макогон Н.О.</t>
  </si>
  <si>
    <t>8.</t>
  </si>
  <si>
    <t>№8 від 25.01.19</t>
  </si>
  <si>
    <t>№22 від 25.01.19</t>
  </si>
  <si>
    <t>№4а від 25.01.19</t>
  </si>
  <si>
    <t>№26 від 25.01.19</t>
  </si>
  <si>
    <t>№7 від 25.01.19</t>
  </si>
  <si>
    <t>№ 3а від 30.01.19</t>
  </si>
  <si>
    <t>№2 від 25.01.19</t>
  </si>
  <si>
    <t>ПАТ "Державний ощадний банк України"</t>
  </si>
  <si>
    <t>Закарпатська обл., м.Мукачево, вул Я.Мудрого,10</t>
  </si>
  <si>
    <t>109/01-19 від 23.01.19</t>
  </si>
  <si>
    <t>ФОП Рубіш М.І.</t>
  </si>
  <si>
    <t>Обслуговування програмного забезпечення        1-с</t>
  </si>
  <si>
    <t>122 від  19.01.15, д\у 6 від 23.01.19</t>
  </si>
  <si>
    <t>177 від 22.01.19</t>
  </si>
  <si>
    <t>Розподіл електроенергії</t>
  </si>
  <si>
    <t>170029 від 25.01.19</t>
  </si>
  <si>
    <t>ТОВ "Закарпаттяенергозбут"</t>
  </si>
  <si>
    <t>Закарпатська обл., м.Ужгород, вул. Жупанатська,18</t>
  </si>
  <si>
    <t>№170029 від 10.01.19</t>
  </si>
  <si>
    <t>Допорогова вартість закупівлі не перевищує порогові показники (абз.1част.1ст.2 ЗУ"Про публічні закупівлі")</t>
  </si>
  <si>
    <t>41BB887-29-19</t>
  </si>
  <si>
    <t>Абонплата за модем</t>
  </si>
  <si>
    <t>ПП Роман О.Д.</t>
  </si>
  <si>
    <t>Допорогова вартість закупівлі не перевищує порогові показники (абз.1 ч.1 ст.2 ЗУ "Про публічні закупівлі)</t>
  </si>
  <si>
    <t>Закарпатська обл., м.Мукачево, вул. Верховинська,23</t>
  </si>
  <si>
    <t>№41 від 21.02.19</t>
  </si>
  <si>
    <t>кран вод. в\в</t>
  </si>
  <si>
    <t>прокладка рез.</t>
  </si>
  <si>
    <t>ПП Симир В.С.</t>
  </si>
  <si>
    <t>Закарпатська обл., м.Мукачево , вул.Мондака,9</t>
  </si>
  <si>
    <t>Господарські товари</t>
  </si>
  <si>
    <t>№42 від 21.02.19</t>
  </si>
  <si>
    <t>№43 від 21.02.19</t>
  </si>
  <si>
    <t>Електротехнічне устаткування</t>
  </si>
  <si>
    <t>№44 від 21.02.19</t>
  </si>
  <si>
    <t xml:space="preserve">Допоміжна будівельна </t>
  </si>
  <si>
    <t>продукція</t>
  </si>
  <si>
    <t>Фарби, лаки, мастики</t>
  </si>
  <si>
    <t>№45 від 21.02.19</t>
  </si>
  <si>
    <t>№46 від 21.02.19</t>
  </si>
  <si>
    <t>РАЗОМ</t>
  </si>
  <si>
    <t>ТОВ "Укрриба ЛТД"</t>
  </si>
  <si>
    <t>м.Львів,  вул. .городоцька,355Г</t>
  </si>
  <si>
    <t>Риба с\м</t>
  </si>
  <si>
    <t>№9 від 04.02.19</t>
  </si>
  <si>
    <t>Борошно</t>
  </si>
  <si>
    <t>№18 від 06.02.19</t>
  </si>
  <si>
    <t>Допорогова, (абз.1 ч1 ст.2 ЗУ"Про публічні закупівлі")</t>
  </si>
  <si>
    <t>Закарпатська обл., м.Мукачево, вул. М.Маклая,9</t>
  </si>
  <si>
    <t>№19 від 06.02.19</t>
  </si>
  <si>
    <t>ПП Машіко В.М.</t>
  </si>
  <si>
    <t>Закарпатська обл., Мукачівський р-н, с. В.Коропець, вул. Гагаріна,47</t>
  </si>
  <si>
    <t>М'ясо свинина</t>
  </si>
  <si>
    <t>М'ясо яловичина</t>
  </si>
  <si>
    <t>№6 від 08.02.19</t>
  </si>
  <si>
    <t>вівс.пласт.</t>
  </si>
  <si>
    <t>горох</t>
  </si>
  <si>
    <t>крупа гречана</t>
  </si>
  <si>
    <t>рис</t>
  </si>
  <si>
    <t>9.</t>
  </si>
  <si>
    <t>10.</t>
  </si>
  <si>
    <t>14.</t>
  </si>
  <si>
    <t>15.</t>
  </si>
  <si>
    <t>16.</t>
  </si>
  <si>
    <t>17.</t>
  </si>
  <si>
    <t>18-01/06 від 13.02.19</t>
  </si>
  <si>
    <t>2п0115 від 23.01.19</t>
  </si>
  <si>
    <t>№050618 від 05.06.19</t>
  </si>
  <si>
    <t>Какао</t>
  </si>
  <si>
    <t>№24 від 04.03.19</t>
  </si>
  <si>
    <t>19.</t>
  </si>
  <si>
    <t>Чай</t>
  </si>
  <si>
    <t>№27 від 04.03.19</t>
  </si>
  <si>
    <t>20.</t>
  </si>
  <si>
    <t>Овочі консервовані</t>
  </si>
  <si>
    <t>№11  від 12.03.19</t>
  </si>
  <si>
    <t>Картопля</t>
  </si>
  <si>
    <t>№1  від 13.03.19</t>
  </si>
  <si>
    <t>21.</t>
  </si>
  <si>
    <t>Фруктові та овочі соки</t>
  </si>
  <si>
    <t>№55  від 21.03.18</t>
  </si>
  <si>
    <t>крупа кукурудзяна</t>
  </si>
  <si>
    <t>крупа манна</t>
  </si>
  <si>
    <t>Технічне обстеження стану газопроводу</t>
  </si>
  <si>
    <t>№6В880-905-19 від  14.02.19</t>
  </si>
  <si>
    <t>187 від 23.04.19</t>
  </si>
  <si>
    <t>№32В880-2163-19 від 22.04.19</t>
  </si>
  <si>
    <t>Обслуговування внутрішньо-будинкового газопроводу</t>
  </si>
  <si>
    <t>№32В880-1818-19 від 03.04.19</t>
  </si>
  <si>
    <t xml:space="preserve">ВСЬОГО </t>
  </si>
  <si>
    <t>22.</t>
  </si>
  <si>
    <t>ПП Чорна Г.Є.</t>
  </si>
  <si>
    <t>Закарпатська обл., м.Мукачево, вул. А.Оросвигівського,16</t>
  </si>
  <si>
    <t>Сухі овочі</t>
  </si>
  <si>
    <t>№58 від 05.04.19</t>
  </si>
  <si>
    <t>23.</t>
  </si>
  <si>
    <t>Шоколад</t>
  </si>
  <si>
    <t>№60 від 10.04.19</t>
  </si>
  <si>
    <t>24.</t>
  </si>
  <si>
    <t>№28 від 10.04.19</t>
  </si>
  <si>
    <t>Лавровий лист</t>
  </si>
  <si>
    <t>Оцет</t>
  </si>
  <si>
    <t>25.</t>
  </si>
  <si>
    <t>№61 від 10.04.19</t>
  </si>
  <si>
    <t>Томатна паста</t>
  </si>
  <si>
    <t>ФОП Пацкан М.І.</t>
  </si>
  <si>
    <t>Мукачівський р-н, с.Станово, 37</t>
  </si>
  <si>
    <t>шурупи</t>
  </si>
  <si>
    <t>лобзик</t>
  </si>
  <si>
    <t>болт в комп.</t>
  </si>
  <si>
    <t>дюбель</t>
  </si>
  <si>
    <t>ножовка</t>
  </si>
  <si>
    <t>пила диск</t>
  </si>
  <si>
    <t>лак ПФ-170</t>
  </si>
  <si>
    <t>емаль жовт.0,9</t>
  </si>
  <si>
    <t>емаль черв.0,9</t>
  </si>
  <si>
    <t>емаль чорн.0,9</t>
  </si>
  <si>
    <t>емаль гол.0,9</t>
  </si>
  <si>
    <t>емаль гор. 0,9</t>
  </si>
  <si>
    <t>емаль лаз. 0,9</t>
  </si>
  <si>
    <t>емаль жовт 2,8</t>
  </si>
  <si>
    <t>емаль біла 2,8</t>
  </si>
  <si>
    <t>ізолента</t>
  </si>
  <si>
    <t>круг відр.230</t>
  </si>
  <si>
    <t>круг відр.150</t>
  </si>
  <si>
    <t>Інші госп. товари</t>
  </si>
  <si>
    <t>пензель</t>
  </si>
  <si>
    <t>Закарпатська обл., м.Мукачево,  вул.Мондака, 9</t>
  </si>
  <si>
    <t>масло моторне</t>
  </si>
  <si>
    <t>26.</t>
  </si>
  <si>
    <t>Цукор</t>
  </si>
  <si>
    <t>Закарпатська обл., Мукачівський р-н, с.В.Коропець, вул. Гагаріна,47</t>
  </si>
  <si>
    <t>Філе куряче</t>
  </si>
  <si>
    <t>№ 69 від 23.05.19</t>
  </si>
  <si>
    <t>27.</t>
  </si>
  <si>
    <t>№23а від 22.05.19</t>
  </si>
  <si>
    <t>Закарпатська філія Страхової компанія "Глобал гарант"</t>
  </si>
  <si>
    <t>Закарпатська обл.,  м.Ужгород, вул. Л.Толстого,31</t>
  </si>
  <si>
    <t>Страхування від нещасних випадків дітей</t>
  </si>
  <si>
    <t>№ 111837 від 10.06.19</t>
  </si>
  <si>
    <t>ПП "Електро-тех"</t>
  </si>
  <si>
    <t>Закарпатська обл., м.Мукачево, вул.Петефі,2, кв.58</t>
  </si>
  <si>
    <t>Визначення опорів, та перевірка заземлення</t>
  </si>
  <si>
    <t>№ 47 від 20.06.18</t>
  </si>
  <si>
    <t>гофра</t>
  </si>
  <si>
    <t>клей акрил.</t>
  </si>
  <si>
    <t>барвник</t>
  </si>
  <si>
    <t>ел.лампи</t>
  </si>
  <si>
    <t>шпатель</t>
  </si>
  <si>
    <t>ключ 19</t>
  </si>
  <si>
    <t>ключ6/7</t>
  </si>
  <si>
    <t xml:space="preserve">водоемульсійна </t>
  </si>
  <si>
    <t>шпатлівка</t>
  </si>
  <si>
    <t>№79 від 15.05.19</t>
  </si>
  <si>
    <t>Інформація про укладені договори та обсяги платежів за договорами в липні м-ці 2019р. КЕКВ 2210</t>
  </si>
  <si>
    <t>леска для трим.</t>
  </si>
  <si>
    <t>валик</t>
  </si>
  <si>
    <t>ТзОВ"Вордком"</t>
  </si>
  <si>
    <t>м.Київ, Харківське шосе,19 ,оф.804</t>
  </si>
  <si>
    <t>Обладнання для фіз. Кабінету</t>
  </si>
  <si>
    <t>динамометр</t>
  </si>
  <si>
    <t>барометр</t>
  </si>
  <si>
    <t>годинник пісч.комп.</t>
  </si>
  <si>
    <t>№ 80 від 08.07.19</t>
  </si>
  <si>
    <t>№87 від 16.07.19</t>
  </si>
  <si>
    <t>Білизна спідня</t>
  </si>
  <si>
    <t>шкарпетки</t>
  </si>
  <si>
    <t>колготки</t>
  </si>
  <si>
    <t>труси</t>
  </si>
  <si>
    <t>бюстгалтер</t>
  </si>
  <si>
    <t>№ 86 від 10.07.19</t>
  </si>
  <si>
    <t>ПП "Текстиль-Контакт-Львів"</t>
  </si>
  <si>
    <t>м.Львів, вул.Зелена, 147</t>
  </si>
  <si>
    <t>Рушники</t>
  </si>
  <si>
    <t>рушник махр.</t>
  </si>
  <si>
    <t>рушник ваф.</t>
  </si>
  <si>
    <t>нитки</t>
  </si>
  <si>
    <t>сант.,шпуля</t>
  </si>
  <si>
    <t>Інформація про укладені договори та обсяги платежів за договорами в липні м-ці 2019р. КЕКВ 2220</t>
  </si>
  <si>
    <t>28.</t>
  </si>
  <si>
    <t>ТОВ "Агрофорум Люкс"</t>
  </si>
  <si>
    <t>м.Київ, пров.Ярославський,4</t>
  </si>
  <si>
    <t>Харчовий розчин вета-каротин</t>
  </si>
  <si>
    <t>Допорогова, (абз.1 ч1 ст.2 ЗУ"Про публічні торги")</t>
  </si>
  <si>
    <t>№109/19</t>
  </si>
  <si>
    <t>Інформація про укладені договори та обсяги платежів за договорами в липні м-ці 2019р. КЕКВ 2240</t>
  </si>
  <si>
    <t>ТзОВ "Абрис"</t>
  </si>
  <si>
    <t>Закарпатська обл., м.Мукачево,   вул.Королеви Елизавети,21,кк.1</t>
  </si>
  <si>
    <t>Поточний ремонт кабінету укрмови</t>
  </si>
  <si>
    <t>№4 від 18.06.19</t>
  </si>
  <si>
    <t>ФОП Ламбрух М.І.</t>
  </si>
  <si>
    <t>Закарпатська обл.,  м.Ужгород, вул. Кармелюка, 12а, кв.35</t>
  </si>
  <si>
    <t>Технічне обслуговування вогнегасників</t>
  </si>
  <si>
    <t>№ 35 від 08.06.19</t>
  </si>
  <si>
    <t>Інформація про укладені договори та обсяги платежів за договорами в липні м-ці 2019р. КЕКВ 3140</t>
  </si>
  <si>
    <t>ТОВ "Промсервіс-Л"</t>
  </si>
  <si>
    <t>Закарпатська обл.,м.Мукачево, вул. Академіка Морозова,15а</t>
  </si>
  <si>
    <t>Проектно-вишукувальні роботи "Реконструкція головного корпусу Мукачівської спец. ЗОШ-інтернат І-ІІ ст."</t>
  </si>
  <si>
    <t>№16 від 06.06.19</t>
  </si>
  <si>
    <t>Філія ДП "Укрдержбудекспертиза" у Закарпатській обл.</t>
  </si>
  <si>
    <t>Закарпатська обл.,м.Ужгород, наб.Незалежності,20</t>
  </si>
  <si>
    <t>Експертиза ПКД "Реконструкція головного корпусу Мукачівської спец. ЗОШ-інтернат І-ІІ ст."</t>
  </si>
  <si>
    <t>№07-0300-19 від 08.07.19</t>
  </si>
  <si>
    <t>Роботи "Реконструкція головного корпусу Мукачівської спец. ЗОШ-інтернат І-ІІ ст."</t>
  </si>
  <si>
    <t>№52 від 18.07.19</t>
  </si>
  <si>
    <t>Управління капітального будівництва Закарпатської ОДА</t>
  </si>
  <si>
    <t>Закарпатська обл.,м.Ужгород, пл. Народна, 4</t>
  </si>
  <si>
    <t>Технагляд "Реконструкція головного корпусу Мукачівської спец. ЗОШ-інтернат І-ІІ ст."</t>
  </si>
  <si>
    <t>№88 від 18.07.19</t>
  </si>
  <si>
    <t>№6 від 23.07.19</t>
  </si>
  <si>
    <t>Поточний ремонт кабінету початкової ланки</t>
  </si>
  <si>
    <t>Інформація про видатки  на  заробітну плату, відрядження , виплату допомоги та сплату податкових платежів в липні м-ці 2019р.</t>
  </si>
  <si>
    <t>Інформація про укладені договори та обсяги платежів за договорами в липні м-ці 2019р. КЕКВ 2270</t>
  </si>
  <si>
    <t>Інформація про укладені договори та обсяги платежів за договорами в липні  м-ці 2019р. КЕКВ 2230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</si>
</sst>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0" fillId="0" borderId="0" xfId="0" applyNumberFormat="1"/>
    <xf numFmtId="0" fontId="0" fillId="0" borderId="4" xfId="0" applyBorder="1"/>
    <xf numFmtId="2" fontId="1" fillId="0" borderId="0" xfId="0" applyNumberFormat="1" applyFont="1"/>
    <xf numFmtId="2" fontId="1" fillId="0" borderId="4" xfId="0" applyNumberFormat="1" applyFont="1" applyBorder="1"/>
    <xf numFmtId="0" fontId="1" fillId="0" borderId="4" xfId="0" applyFont="1" applyBorder="1"/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0" fillId="0" borderId="0" xfId="0" applyAlignment="1"/>
    <xf numFmtId="0" fontId="1" fillId="0" borderId="0" xfId="0" applyFont="1" applyBorder="1"/>
    <xf numFmtId="0" fontId="4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1" fillId="0" borderId="8" xfId="0" applyFont="1" applyBorder="1"/>
    <xf numFmtId="0" fontId="1" fillId="0" borderId="3" xfId="0" applyFont="1" applyBorder="1"/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/>
    <xf numFmtId="0" fontId="3" fillId="0" borderId="3" xfId="0" applyFont="1" applyBorder="1" applyAlignment="1">
      <alignment vertical="top" wrapText="1"/>
    </xf>
    <xf numFmtId="2" fontId="1" fillId="0" borderId="7" xfId="0" applyNumberFormat="1" applyFont="1" applyBorder="1"/>
    <xf numFmtId="2" fontId="1" fillId="0" borderId="8" xfId="0" applyNumberFormat="1" applyFont="1" applyBorder="1"/>
    <xf numFmtId="2" fontId="1" fillId="0" borderId="8" xfId="0" applyNumberFormat="1" applyFont="1" applyBorder="1" applyAlignment="1">
      <alignment vertical="top"/>
    </xf>
    <xf numFmtId="2" fontId="1" fillId="0" borderId="3" xfId="0" applyNumberFormat="1" applyFont="1" applyBorder="1"/>
    <xf numFmtId="2" fontId="1" fillId="0" borderId="7" xfId="0" applyNumberFormat="1" applyFont="1" applyFill="1" applyBorder="1"/>
    <xf numFmtId="2" fontId="1" fillId="0" borderId="8" xfId="0" applyNumberFormat="1" applyFont="1" applyFill="1" applyBorder="1"/>
    <xf numFmtId="2" fontId="1" fillId="0" borderId="3" xfId="0" applyNumberFormat="1" applyFont="1" applyFill="1" applyBorder="1"/>
    <xf numFmtId="2" fontId="1" fillId="0" borderId="3" xfId="0" applyNumberFormat="1" applyFont="1" applyFill="1" applyBorder="1" applyAlignment="1">
      <alignment vertical="top"/>
    </xf>
    <xf numFmtId="2" fontId="1" fillId="0" borderId="7" xfId="0" applyNumberFormat="1" applyFont="1" applyFill="1" applyBorder="1" applyAlignment="1">
      <alignment vertical="top"/>
    </xf>
    <xf numFmtId="0" fontId="1" fillId="0" borderId="9" xfId="0" applyFont="1" applyBorder="1"/>
    <xf numFmtId="0" fontId="0" fillId="0" borderId="8" xfId="0" applyBorder="1" applyAlignment="1"/>
    <xf numFmtId="0" fontId="1" fillId="0" borderId="7" xfId="0" applyFont="1" applyBorder="1" applyAlignment="1">
      <alignment wrapText="1"/>
    </xf>
    <xf numFmtId="2" fontId="1" fillId="0" borderId="0" xfId="0" applyNumberFormat="1" applyFont="1" applyBorder="1"/>
    <xf numFmtId="2" fontId="1" fillId="0" borderId="0" xfId="0" applyNumberFormat="1" applyFont="1" applyAlignment="1">
      <alignment vertical="center"/>
    </xf>
    <xf numFmtId="0" fontId="1" fillId="0" borderId="1" xfId="0" applyFont="1" applyBorder="1"/>
    <xf numFmtId="2" fontId="1" fillId="0" borderId="1" xfId="0" applyNumberFormat="1" applyFont="1" applyBorder="1"/>
    <xf numFmtId="2" fontId="1" fillId="0" borderId="9" xfId="0" applyNumberFormat="1" applyFont="1" applyBorder="1"/>
    <xf numFmtId="0" fontId="1" fillId="0" borderId="0" xfId="0" applyFont="1" applyAlignment="1">
      <alignment vertical="center" wrapText="1"/>
    </xf>
    <xf numFmtId="0" fontId="0" fillId="0" borderId="7" xfId="0" applyBorder="1" applyAlignment="1">
      <alignment vertical="top"/>
    </xf>
    <xf numFmtId="0" fontId="1" fillId="0" borderId="2" xfId="0" applyFont="1" applyBorder="1"/>
    <xf numFmtId="2" fontId="1" fillId="0" borderId="2" xfId="0" applyNumberFormat="1" applyFont="1" applyBorder="1"/>
    <xf numFmtId="0" fontId="3" fillId="0" borderId="8" xfId="0" applyFont="1" applyBorder="1"/>
    <xf numFmtId="14" fontId="3" fillId="0" borderId="9" xfId="0" applyNumberFormat="1" applyFont="1" applyBorder="1"/>
    <xf numFmtId="14" fontId="3" fillId="0" borderId="8" xfId="0" applyNumberFormat="1" applyFont="1" applyBorder="1"/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2" fillId="0" borderId="3" xfId="0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0" fillId="0" borderId="0" xfId="0" applyBorder="1"/>
    <xf numFmtId="0" fontId="1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0" fontId="6" fillId="0" borderId="8" xfId="0" applyFont="1" applyBorder="1"/>
    <xf numFmtId="2" fontId="1" fillId="0" borderId="0" xfId="0" applyNumberFormat="1" applyFont="1" applyFill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2" fontId="6" fillId="0" borderId="7" xfId="0" applyNumberFormat="1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 vertical="center"/>
    </xf>
    <xf numFmtId="2" fontId="1" fillId="0" borderId="3" xfId="0" applyNumberFormat="1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2" fontId="1" fillId="0" borderId="9" xfId="0" applyNumberFormat="1" applyFont="1" applyBorder="1" applyAlignment="1">
      <alignment vertical="top"/>
    </xf>
    <xf numFmtId="2" fontId="8" fillId="0" borderId="3" xfId="0" applyNumberFormat="1" applyFont="1" applyFill="1" applyBorder="1"/>
    <xf numFmtId="0" fontId="8" fillId="0" borderId="3" xfId="0" applyFont="1" applyBorder="1"/>
    <xf numFmtId="0" fontId="1" fillId="0" borderId="3" xfId="0" applyFont="1" applyFill="1" applyBorder="1" applyAlignment="1">
      <alignment vertical="top" wrapText="1"/>
    </xf>
    <xf numFmtId="2" fontId="8" fillId="0" borderId="0" xfId="0" applyNumberFormat="1" applyFont="1"/>
    <xf numFmtId="0" fontId="1" fillId="0" borderId="3" xfId="0" applyFont="1" applyBorder="1" applyAlignment="1">
      <alignment horizontal="left" vertical="top" wrapText="1"/>
    </xf>
    <xf numFmtId="0" fontId="8" fillId="0" borderId="0" xfId="0" applyFont="1"/>
    <xf numFmtId="2" fontId="1" fillId="0" borderId="11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0" fontId="9" fillId="0" borderId="0" xfId="0" applyFont="1"/>
    <xf numFmtId="2" fontId="9" fillId="0" borderId="0" xfId="0" applyNumberFormat="1" applyFont="1"/>
    <xf numFmtId="1" fontId="1" fillId="0" borderId="3" xfId="0" applyNumberFormat="1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2" fontId="8" fillId="0" borderId="5" xfId="0" applyNumberFormat="1" applyFont="1" applyFill="1" applyBorder="1" applyAlignment="1">
      <alignment vertical="top"/>
    </xf>
    <xf numFmtId="2" fontId="1" fillId="0" borderId="1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 vertical="top"/>
    </xf>
    <xf numFmtId="1" fontId="1" fillId="0" borderId="0" xfId="0" applyNumberFormat="1" applyFont="1"/>
    <xf numFmtId="1" fontId="1" fillId="0" borderId="4" xfId="0" applyNumberFormat="1" applyFont="1" applyBorder="1"/>
    <xf numFmtId="1" fontId="1" fillId="0" borderId="1" xfId="0" applyNumberFormat="1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165" fontId="1" fillId="0" borderId="3" xfId="0" applyNumberFormat="1" applyFont="1" applyBorder="1" applyAlignment="1">
      <alignment vertical="top"/>
    </xf>
    <xf numFmtId="166" fontId="1" fillId="0" borderId="0" xfId="0" applyNumberFormat="1" applyFont="1" applyAlignment="1">
      <alignment vertical="top"/>
    </xf>
    <xf numFmtId="2" fontId="8" fillId="0" borderId="5" xfId="0" applyNumberFormat="1" applyFont="1" applyFill="1" applyBorder="1"/>
    <xf numFmtId="2" fontId="1" fillId="0" borderId="14" xfId="0" applyNumberFormat="1" applyFont="1" applyFill="1" applyBorder="1" applyAlignment="1">
      <alignment vertical="top"/>
    </xf>
    <xf numFmtId="0" fontId="0" fillId="0" borderId="11" xfId="0" applyBorder="1"/>
    <xf numFmtId="2" fontId="0" fillId="0" borderId="0" xfId="0" applyNumberFormat="1" applyBorder="1"/>
    <xf numFmtId="2" fontId="1" fillId="0" borderId="11" xfId="0" applyNumberFormat="1" applyFont="1" applyFill="1" applyBorder="1" applyAlignment="1">
      <alignment vertical="top"/>
    </xf>
    <xf numFmtId="2" fontId="11" fillId="0" borderId="0" xfId="0" applyNumberFormat="1" applyFont="1"/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/>
    </xf>
    <xf numFmtId="49" fontId="1" fillId="0" borderId="3" xfId="0" applyNumberFormat="1" applyFont="1" applyFill="1" applyBorder="1" applyAlignment="1">
      <alignment vertical="top" wrapText="1"/>
    </xf>
    <xf numFmtId="2" fontId="1" fillId="0" borderId="0" xfId="0" applyNumberFormat="1" applyFont="1" applyFill="1"/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5" fillId="0" borderId="8" xfId="0" applyFont="1" applyBorder="1"/>
    <xf numFmtId="0" fontId="1" fillId="0" borderId="3" xfId="0" applyFont="1" applyBorder="1" applyAlignment="1">
      <alignment vertical="top" wrapText="1"/>
    </xf>
    <xf numFmtId="0" fontId="0" fillId="0" borderId="8" xfId="0" applyBorder="1" applyAlignment="1"/>
    <xf numFmtId="0" fontId="1" fillId="0" borderId="9" xfId="0" applyFont="1" applyBorder="1" applyAlignment="1">
      <alignment vertical="top" wrapText="1"/>
    </xf>
    <xf numFmtId="2" fontId="1" fillId="0" borderId="7" xfId="0" applyNumberFormat="1" applyFont="1" applyFill="1" applyBorder="1" applyAlignment="1">
      <alignment vertical="top" wrapText="1"/>
    </xf>
    <xf numFmtId="0" fontId="9" fillId="0" borderId="3" xfId="0" applyFont="1" applyBorder="1"/>
    <xf numFmtId="1" fontId="1" fillId="0" borderId="12" xfId="0" applyNumberFormat="1" applyFont="1" applyBorder="1" applyAlignment="1">
      <alignment vertical="top"/>
    </xf>
    <xf numFmtId="1" fontId="1" fillId="0" borderId="11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vertical="top"/>
    </xf>
    <xf numFmtId="166" fontId="1" fillId="0" borderId="3" xfId="0" applyNumberFormat="1" applyFont="1" applyBorder="1" applyAlignment="1">
      <alignment vertical="top"/>
    </xf>
    <xf numFmtId="2" fontId="8" fillId="0" borderId="3" xfId="0" applyNumberFormat="1" applyFont="1" applyFill="1" applyBorder="1" applyAlignment="1">
      <alignment vertical="top"/>
    </xf>
    <xf numFmtId="166" fontId="1" fillId="0" borderId="4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0" fillId="0" borderId="11" xfId="0" applyFill="1" applyBorder="1"/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2" fontId="8" fillId="0" borderId="14" xfId="0" applyNumberFormat="1" applyFont="1" applyFill="1" applyBorder="1" applyAlignment="1">
      <alignment vertical="top"/>
    </xf>
    <xf numFmtId="166" fontId="1" fillId="0" borderId="5" xfId="0" applyNumberFormat="1" applyFont="1" applyBorder="1" applyAlignment="1">
      <alignment vertical="top"/>
    </xf>
    <xf numFmtId="0" fontId="0" fillId="0" borderId="0" xfId="0" applyFill="1"/>
    <xf numFmtId="0" fontId="0" fillId="0" borderId="3" xfId="0" applyBorder="1" applyAlignment="1">
      <alignment vertical="top"/>
    </xf>
    <xf numFmtId="0" fontId="9" fillId="0" borderId="8" xfId="0" applyFont="1" applyBorder="1"/>
    <xf numFmtId="2" fontId="6" fillId="0" borderId="0" xfId="0" applyNumberFormat="1" applyFont="1" applyFill="1" applyAlignment="1">
      <alignment horizontal="right" vertical="center"/>
    </xf>
    <xf numFmtId="0" fontId="1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0" fillId="0" borderId="4" xfId="0" applyFill="1" applyBorder="1"/>
    <xf numFmtId="2" fontId="0" fillId="0" borderId="3" xfId="0" applyNumberFormat="1" applyFill="1" applyBorder="1"/>
    <xf numFmtId="0" fontId="1" fillId="0" borderId="2" xfId="0" applyFont="1" applyFill="1" applyBorder="1" applyAlignment="1">
      <alignment vertical="top"/>
    </xf>
    <xf numFmtId="164" fontId="1" fillId="0" borderId="7" xfId="0" applyNumberFormat="1" applyFont="1" applyFill="1" applyBorder="1" applyAlignment="1">
      <alignment vertical="top"/>
    </xf>
    <xf numFmtId="0" fontId="1" fillId="0" borderId="1" xfId="0" applyFont="1" applyFill="1" applyBorder="1"/>
    <xf numFmtId="2" fontId="1" fillId="0" borderId="9" xfId="0" applyNumberFormat="1" applyFont="1" applyFill="1" applyBorder="1"/>
    <xf numFmtId="0" fontId="1" fillId="0" borderId="3" xfId="0" applyFont="1" applyFill="1" applyBorder="1"/>
    <xf numFmtId="0" fontId="1" fillId="0" borderId="8" xfId="0" applyFont="1" applyFill="1" applyBorder="1"/>
    <xf numFmtId="2" fontId="1" fillId="0" borderId="10" xfId="0" applyNumberFormat="1" applyFont="1" applyFill="1" applyBorder="1"/>
    <xf numFmtId="165" fontId="1" fillId="0" borderId="8" xfId="0" applyNumberFormat="1" applyFont="1" applyFill="1" applyBorder="1"/>
    <xf numFmtId="0" fontId="1" fillId="0" borderId="0" xfId="0" applyFont="1" applyFill="1" applyBorder="1"/>
    <xf numFmtId="0" fontId="1" fillId="0" borderId="5" xfId="0" applyFont="1" applyFill="1" applyBorder="1" applyAlignment="1">
      <alignment vertical="top"/>
    </xf>
    <xf numFmtId="0" fontId="13" fillId="0" borderId="9" xfId="0" applyFont="1" applyBorder="1" applyAlignment="1"/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0" fillId="0" borderId="0" xfId="0" applyFill="1" applyBorder="1"/>
    <xf numFmtId="2" fontId="11" fillId="0" borderId="9" xfId="0" applyNumberFormat="1" applyFont="1" applyBorder="1"/>
    <xf numFmtId="0" fontId="1" fillId="0" borderId="3" xfId="0" applyFont="1" applyFill="1" applyBorder="1" applyAlignment="1">
      <alignment vertical="top" wrapText="1"/>
    </xf>
    <xf numFmtId="165" fontId="1" fillId="0" borderId="2" xfId="0" applyNumberFormat="1" applyFont="1" applyFill="1" applyBorder="1"/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2" fontId="8" fillId="0" borderId="7" xfId="0" applyNumberFormat="1" applyFont="1" applyFill="1" applyBorder="1"/>
    <xf numFmtId="0" fontId="1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12" fillId="0" borderId="0" xfId="0" applyFont="1" applyBorder="1" applyAlignment="1"/>
    <xf numFmtId="2" fontId="0" fillId="0" borderId="0" xfId="0" applyNumberFormat="1" applyBorder="1" applyAlignment="1"/>
    <xf numFmtId="0" fontId="1" fillId="0" borderId="7" xfId="0" applyFont="1" applyFill="1" applyBorder="1"/>
    <xf numFmtId="0" fontId="1" fillId="0" borderId="8" xfId="0" applyFont="1" applyBorder="1" applyAlignment="1"/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9" xfId="0" applyNumberFormat="1" applyFont="1" applyFill="1" applyBorder="1" applyAlignment="1">
      <alignment vertical="top"/>
    </xf>
    <xf numFmtId="2" fontId="1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/>
    </xf>
    <xf numFmtId="2" fontId="1" fillId="0" borderId="11" xfId="0" applyNumberFormat="1" applyFont="1" applyFill="1" applyBorder="1" applyAlignment="1">
      <alignment vertical="top" wrapText="1"/>
    </xf>
    <xf numFmtId="0" fontId="14" fillId="0" borderId="0" xfId="0" applyFont="1" applyBorder="1" applyAlignment="1"/>
    <xf numFmtId="2" fontId="14" fillId="0" borderId="0" xfId="0" applyNumberFormat="1" applyFont="1" applyBorder="1" applyAlignment="1"/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8" fillId="2" borderId="3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1" fillId="2" borderId="8" xfId="0" applyNumberFormat="1" applyFont="1" applyFill="1" applyBorder="1"/>
    <xf numFmtId="0" fontId="1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2" fontId="1" fillId="2" borderId="3" xfId="0" applyNumberFormat="1" applyFont="1" applyFill="1" applyBorder="1" applyAlignment="1">
      <alignment vertical="top"/>
    </xf>
    <xf numFmtId="2" fontId="1" fillId="2" borderId="8" xfId="0" applyNumberFormat="1" applyFont="1" applyFill="1" applyBorder="1" applyAlignment="1">
      <alignment vertical="top"/>
    </xf>
    <xf numFmtId="2" fontId="1" fillId="2" borderId="9" xfId="0" applyNumberFormat="1" applyFont="1" applyFill="1" applyBorder="1"/>
    <xf numFmtId="2" fontId="8" fillId="2" borderId="8" xfId="0" applyNumberFormat="1" applyFont="1" applyFill="1" applyBorder="1"/>
    <xf numFmtId="2" fontId="1" fillId="2" borderId="7" xfId="0" applyNumberFormat="1" applyFont="1" applyFill="1" applyBorder="1" applyAlignment="1">
      <alignment vertical="top"/>
    </xf>
    <xf numFmtId="2" fontId="8" fillId="2" borderId="9" xfId="0" applyNumberFormat="1" applyFont="1" applyFill="1" applyBorder="1"/>
    <xf numFmtId="2" fontId="0" fillId="0" borderId="0" xfId="0" applyNumberFormat="1" applyFill="1"/>
    <xf numFmtId="2" fontId="8" fillId="0" borderId="9" xfId="0" applyNumberFormat="1" applyFont="1" applyFill="1" applyBorder="1" applyAlignment="1">
      <alignment vertical="top"/>
    </xf>
    <xf numFmtId="0" fontId="15" fillId="0" borderId="3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4" fillId="0" borderId="0" xfId="0" applyFont="1" applyAlignment="1"/>
    <xf numFmtId="0" fontId="0" fillId="0" borderId="0" xfId="0" applyAlignment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0" fillId="0" borderId="8" xfId="0" applyBorder="1" applyAlignment="1"/>
    <xf numFmtId="0" fontId="0" fillId="0" borderId="3" xfId="0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3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0" fillId="0" borderId="9" xfId="0" applyBorder="1" applyAlignment="1"/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2" fontId="10" fillId="0" borderId="12" xfId="0" applyNumberFormat="1" applyFont="1" applyBorder="1" applyAlignment="1">
      <alignment vertical="top"/>
    </xf>
    <xf numFmtId="2" fontId="10" fillId="0" borderId="11" xfId="0" applyNumberFormat="1" applyFont="1" applyBorder="1" applyAlignment="1">
      <alignment vertical="top"/>
    </xf>
    <xf numFmtId="2" fontId="10" fillId="0" borderId="14" xfId="0" applyNumberFormat="1" applyFont="1" applyBorder="1" applyAlignment="1">
      <alignment vertical="top"/>
    </xf>
    <xf numFmtId="2" fontId="1" fillId="0" borderId="12" xfId="0" applyNumberFormat="1" applyFont="1" applyBorder="1" applyAlignment="1">
      <alignment vertical="top"/>
    </xf>
    <xf numFmtId="2" fontId="0" fillId="0" borderId="11" xfId="0" applyNumberFormat="1" applyBorder="1" applyAlignment="1">
      <alignment vertical="top"/>
    </xf>
    <xf numFmtId="2" fontId="0" fillId="0" borderId="14" xfId="0" applyNumberFormat="1" applyBorder="1" applyAlignment="1">
      <alignment vertical="top"/>
    </xf>
    <xf numFmtId="2" fontId="1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wrapText="1"/>
    </xf>
    <xf numFmtId="2" fontId="1" fillId="0" borderId="14" xfId="0" applyNumberFormat="1" applyFont="1" applyBorder="1" applyAlignment="1">
      <alignment vertical="top"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0" fontId="0" fillId="0" borderId="7" xfId="0" applyBorder="1" applyAlignment="1">
      <alignment vertical="top"/>
    </xf>
    <xf numFmtId="2" fontId="10" fillId="0" borderId="7" xfId="0" applyNumberFormat="1" applyFont="1" applyBorder="1" applyAlignment="1">
      <alignment vertical="top"/>
    </xf>
    <xf numFmtId="2" fontId="10" fillId="0" borderId="8" xfId="0" applyNumberFormat="1" applyFont="1" applyBorder="1" applyAlignment="1">
      <alignment vertical="top"/>
    </xf>
    <xf numFmtId="2" fontId="10" fillId="0" borderId="9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 wrapText="1"/>
    </xf>
    <xf numFmtId="2" fontId="0" fillId="0" borderId="3" xfId="0" applyNumberFormat="1" applyFill="1" applyBorder="1" applyAlignment="1"/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2" fillId="0" borderId="3" xfId="0" applyFont="1" applyBorder="1" applyAlignment="1"/>
    <xf numFmtId="2" fontId="1" fillId="0" borderId="3" xfId="0" applyNumberFormat="1" applyFont="1" applyBorder="1" applyAlignment="1">
      <alignment vertical="top" wrapText="1"/>
    </xf>
    <xf numFmtId="2" fontId="0" fillId="0" borderId="3" xfId="0" applyNumberFormat="1" applyBorder="1" applyAlignment="1"/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left" vertical="top"/>
    </xf>
    <xf numFmtId="0" fontId="3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tabSelected="1" workbookViewId="0">
      <selection activeCell="B1" sqref="B1:G2"/>
    </sheetView>
  </sheetViews>
  <sheetFormatPr defaultRowHeight="15" x14ac:dyDescent="0.25"/>
  <cols>
    <col min="2" max="2" width="6.140625" customWidth="1"/>
    <col min="3" max="3" width="35.5703125" customWidth="1"/>
    <col min="4" max="4" width="14.28515625" customWidth="1"/>
    <col min="5" max="6" width="16.140625" customWidth="1"/>
    <col min="7" max="7" width="9.42578125" customWidth="1"/>
    <col min="8" max="8" width="11.140625" customWidth="1"/>
  </cols>
  <sheetData>
    <row r="1" spans="2:14" ht="18.75" x14ac:dyDescent="0.3">
      <c r="B1" s="245" t="s">
        <v>322</v>
      </c>
      <c r="C1" s="245"/>
      <c r="D1" s="245"/>
      <c r="E1" s="245"/>
      <c r="F1" s="245"/>
      <c r="G1" s="246"/>
      <c r="H1" s="23"/>
      <c r="I1" s="23"/>
      <c r="J1" s="23"/>
      <c r="K1" s="23"/>
      <c r="L1" s="23"/>
      <c r="M1" s="21"/>
      <c r="N1" s="21"/>
    </row>
    <row r="2" spans="2:14" x14ac:dyDescent="0.25">
      <c r="B2" s="247"/>
      <c r="C2" s="247"/>
      <c r="D2" s="247"/>
      <c r="E2" s="247"/>
      <c r="F2" s="247"/>
      <c r="G2" s="248"/>
    </row>
    <row r="3" spans="2:14" ht="48.75" customHeight="1" x14ac:dyDescent="0.25">
      <c r="B3" s="251" t="s">
        <v>6</v>
      </c>
      <c r="C3" s="249" t="s">
        <v>63</v>
      </c>
      <c r="D3" s="249" t="s">
        <v>62</v>
      </c>
      <c r="E3" s="249" t="s">
        <v>5</v>
      </c>
      <c r="F3" s="249"/>
      <c r="G3" s="253" t="s">
        <v>69</v>
      </c>
      <c r="H3" s="254"/>
    </row>
    <row r="4" spans="2:14" ht="41.25" customHeight="1" x14ac:dyDescent="0.25">
      <c r="B4" s="252"/>
      <c r="C4" s="250"/>
      <c r="D4" s="250"/>
      <c r="E4" s="65" t="s">
        <v>73</v>
      </c>
      <c r="F4" s="73" t="s">
        <v>74</v>
      </c>
      <c r="G4" s="66" t="s">
        <v>73</v>
      </c>
      <c r="H4" s="74" t="s">
        <v>75</v>
      </c>
    </row>
    <row r="5" spans="2:14" ht="16.5" x14ac:dyDescent="0.25">
      <c r="B5" s="67" t="s">
        <v>12</v>
      </c>
      <c r="C5" s="68" t="s">
        <v>64</v>
      </c>
      <c r="D5" s="69">
        <v>2111</v>
      </c>
      <c r="E5" s="154">
        <v>294910.53000000003</v>
      </c>
      <c r="F5" s="75"/>
      <c r="G5" s="71"/>
      <c r="H5" s="25"/>
    </row>
    <row r="6" spans="2:14" ht="16.5" x14ac:dyDescent="0.25">
      <c r="B6" s="67" t="s">
        <v>14</v>
      </c>
      <c r="C6" s="68" t="s">
        <v>65</v>
      </c>
      <c r="D6" s="69">
        <v>2120</v>
      </c>
      <c r="E6" s="154">
        <v>63025.09</v>
      </c>
      <c r="F6" s="76"/>
      <c r="G6" s="71"/>
      <c r="H6" s="26"/>
    </row>
    <row r="7" spans="2:14" ht="16.5" x14ac:dyDescent="0.25">
      <c r="B7" s="67" t="s">
        <v>15</v>
      </c>
      <c r="C7" s="68" t="s">
        <v>66</v>
      </c>
      <c r="D7" s="69">
        <v>2250</v>
      </c>
      <c r="E7" s="70">
        <v>840</v>
      </c>
      <c r="F7" s="76">
        <v>0</v>
      </c>
      <c r="G7" s="71">
        <v>14</v>
      </c>
      <c r="H7" s="128">
        <v>0</v>
      </c>
    </row>
    <row r="8" spans="2:14" ht="16.5" x14ac:dyDescent="0.25">
      <c r="B8" s="67"/>
      <c r="C8" s="68" t="s">
        <v>67</v>
      </c>
      <c r="D8" s="69"/>
      <c r="E8" s="70">
        <v>0</v>
      </c>
      <c r="F8" s="76">
        <v>0</v>
      </c>
      <c r="G8" s="71"/>
      <c r="H8" s="26"/>
    </row>
    <row r="9" spans="2:14" ht="16.5" x14ac:dyDescent="0.25">
      <c r="B9" s="67" t="s">
        <v>16</v>
      </c>
      <c r="C9" s="68" t="s">
        <v>70</v>
      </c>
      <c r="D9" s="69">
        <v>2730</v>
      </c>
      <c r="E9" s="70">
        <v>0</v>
      </c>
      <c r="F9" s="76"/>
      <c r="G9" s="71"/>
      <c r="H9" s="26"/>
    </row>
    <row r="10" spans="2:14" ht="16.5" x14ac:dyDescent="0.25">
      <c r="B10" s="67" t="s">
        <v>19</v>
      </c>
      <c r="C10" s="68" t="s">
        <v>68</v>
      </c>
      <c r="D10" s="69">
        <v>2800</v>
      </c>
      <c r="E10" s="70">
        <v>0</v>
      </c>
      <c r="F10" s="76"/>
      <c r="G10" s="71"/>
      <c r="H10" s="26"/>
    </row>
    <row r="11" spans="2:14" x14ac:dyDescent="0.25">
      <c r="B11" s="2"/>
      <c r="C11" s="2"/>
      <c r="D11" s="2"/>
      <c r="E11" s="2"/>
      <c r="F11" s="2"/>
      <c r="G11" s="2"/>
    </row>
    <row r="12" spans="2:14" x14ac:dyDescent="0.25">
      <c r="B12" s="2"/>
      <c r="C12" s="2"/>
      <c r="D12" s="2"/>
      <c r="E12" s="2"/>
      <c r="F12" s="2"/>
      <c r="G12" s="2"/>
    </row>
    <row r="13" spans="2:14" x14ac:dyDescent="0.25">
      <c r="B13" s="2"/>
      <c r="C13" s="2"/>
      <c r="D13" s="2"/>
      <c r="E13" s="2"/>
      <c r="F13" s="2"/>
      <c r="G13" s="2"/>
    </row>
    <row r="14" spans="2:14" x14ac:dyDescent="0.25">
      <c r="B14" s="2"/>
      <c r="C14" s="2"/>
      <c r="D14" s="2"/>
      <c r="E14" s="2"/>
      <c r="F14" s="2"/>
      <c r="G14" s="2"/>
    </row>
  </sheetData>
  <mergeCells count="6">
    <mergeCell ref="B1:G2"/>
    <mergeCell ref="E3:F3"/>
    <mergeCell ref="D3:D4"/>
    <mergeCell ref="C3:C4"/>
    <mergeCell ref="B3:B4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>
      <selection activeCell="F90" sqref="F90"/>
    </sheetView>
  </sheetViews>
  <sheetFormatPr defaultRowHeight="15" x14ac:dyDescent="0.25"/>
  <cols>
    <col min="1" max="1" width="4.140625" customWidth="1"/>
    <col min="2" max="2" width="20" customWidth="1"/>
    <col min="3" max="3" width="18.28515625" customWidth="1"/>
    <col min="4" max="4" width="15.42578125" customWidth="1"/>
    <col min="5" max="6" width="8.7109375" customWidth="1"/>
    <col min="7" max="7" width="8.140625" customWidth="1"/>
    <col min="8" max="8" width="9" customWidth="1"/>
    <col min="9" max="9" width="19.85546875" customWidth="1"/>
    <col min="10" max="10" width="8.140625" customWidth="1"/>
    <col min="12" max="12" width="10.42578125" bestFit="1" customWidth="1"/>
  </cols>
  <sheetData>
    <row r="1" spans="1:12" ht="18.75" x14ac:dyDescent="0.3">
      <c r="B1" s="255" t="s">
        <v>265</v>
      </c>
      <c r="C1" s="255"/>
      <c r="D1" s="255"/>
      <c r="E1" s="255"/>
      <c r="F1" s="255"/>
      <c r="G1" s="255"/>
      <c r="H1" s="255"/>
      <c r="I1" s="255"/>
      <c r="J1" s="255"/>
      <c r="K1" s="256"/>
      <c r="L1" s="256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57" t="s">
        <v>6</v>
      </c>
      <c r="B3" s="258" t="s">
        <v>0</v>
      </c>
      <c r="C3" s="258" t="s">
        <v>1</v>
      </c>
      <c r="D3" s="259" t="s">
        <v>2</v>
      </c>
      <c r="E3" s="259" t="s">
        <v>7</v>
      </c>
      <c r="F3" s="259" t="s">
        <v>9</v>
      </c>
      <c r="G3" s="258" t="s">
        <v>3</v>
      </c>
      <c r="H3" s="258" t="s">
        <v>4</v>
      </c>
      <c r="I3" s="259" t="s">
        <v>8</v>
      </c>
      <c r="J3" s="259" t="s">
        <v>10</v>
      </c>
      <c r="K3" s="259"/>
      <c r="L3" s="259"/>
    </row>
    <row r="4" spans="1:12" x14ac:dyDescent="0.25">
      <c r="A4" s="254"/>
      <c r="B4" s="254"/>
      <c r="C4" s="254"/>
      <c r="D4" s="254"/>
      <c r="E4" s="254"/>
      <c r="F4" s="254"/>
      <c r="G4" s="254"/>
      <c r="H4" s="254"/>
      <c r="I4" s="254"/>
      <c r="J4" s="93" t="s">
        <v>3</v>
      </c>
      <c r="K4" s="93" t="s">
        <v>4</v>
      </c>
      <c r="L4" s="93" t="s">
        <v>5</v>
      </c>
    </row>
    <row r="5" spans="1:12" x14ac:dyDescent="0.25">
      <c r="A5" s="93">
        <v>1</v>
      </c>
      <c r="B5" s="31">
        <v>2</v>
      </c>
      <c r="C5" s="93">
        <v>3</v>
      </c>
      <c r="D5" s="24">
        <v>4</v>
      </c>
      <c r="E5" s="93">
        <v>5</v>
      </c>
      <c r="F5" s="93">
        <v>6</v>
      </c>
      <c r="G5" s="93">
        <v>7</v>
      </c>
      <c r="H5" s="31">
        <v>8</v>
      </c>
      <c r="I5" s="93">
        <v>9</v>
      </c>
      <c r="J5" s="24">
        <v>10</v>
      </c>
      <c r="K5" s="93">
        <v>11</v>
      </c>
      <c r="L5" s="93">
        <v>12</v>
      </c>
    </row>
    <row r="6" spans="1:12" ht="30" x14ac:dyDescent="0.25">
      <c r="A6" s="260" t="s">
        <v>12</v>
      </c>
      <c r="B6" s="260" t="s">
        <v>133</v>
      </c>
      <c r="C6" s="260" t="s">
        <v>135</v>
      </c>
      <c r="D6" s="121" t="s">
        <v>81</v>
      </c>
      <c r="E6" s="122" t="s">
        <v>136</v>
      </c>
      <c r="F6" s="96">
        <v>11000</v>
      </c>
      <c r="G6" s="123"/>
      <c r="H6" s="96"/>
      <c r="I6" s="262" t="s">
        <v>134</v>
      </c>
      <c r="J6" s="123"/>
      <c r="K6" s="43"/>
      <c r="L6" s="132"/>
    </row>
    <row r="7" spans="1:12" x14ac:dyDescent="0.25">
      <c r="A7" s="264"/>
      <c r="B7" s="260"/>
      <c r="C7" s="260"/>
      <c r="D7" s="28" t="s">
        <v>137</v>
      </c>
      <c r="E7" s="28"/>
      <c r="F7" s="36"/>
      <c r="G7" s="28"/>
      <c r="H7" s="36"/>
      <c r="I7" s="263"/>
      <c r="J7" s="36"/>
      <c r="K7" s="36"/>
      <c r="L7" s="40"/>
    </row>
    <row r="8" spans="1:12" x14ac:dyDescent="0.25">
      <c r="A8" s="264"/>
      <c r="B8" s="260"/>
      <c r="C8" s="260"/>
      <c r="D8" s="28" t="s">
        <v>138</v>
      </c>
      <c r="E8" s="28"/>
      <c r="F8" s="28"/>
      <c r="G8" s="28"/>
      <c r="H8" s="36"/>
      <c r="I8" s="263"/>
      <c r="J8" s="36"/>
      <c r="K8" s="36"/>
      <c r="L8" s="40"/>
    </row>
    <row r="9" spans="1:12" x14ac:dyDescent="0.25">
      <c r="A9" s="264"/>
      <c r="B9" s="260"/>
      <c r="C9" s="260"/>
      <c r="D9" s="28" t="s">
        <v>255</v>
      </c>
      <c r="E9" s="28"/>
      <c r="F9" s="28"/>
      <c r="G9" s="28"/>
      <c r="H9" s="36"/>
      <c r="I9" s="263"/>
      <c r="J9" s="36"/>
      <c r="K9" s="36"/>
      <c r="L9" s="40"/>
    </row>
    <row r="10" spans="1:12" x14ac:dyDescent="0.25">
      <c r="A10" s="264"/>
      <c r="B10" s="261"/>
      <c r="C10" s="261"/>
      <c r="D10" s="28" t="s">
        <v>236</v>
      </c>
      <c r="E10" s="28"/>
      <c r="F10" s="28"/>
      <c r="G10" s="28"/>
      <c r="H10" s="36"/>
      <c r="I10" s="263"/>
      <c r="J10" s="36"/>
      <c r="K10" s="28"/>
      <c r="L10" s="40"/>
    </row>
    <row r="11" spans="1:12" x14ac:dyDescent="0.25">
      <c r="A11" s="199"/>
      <c r="B11" s="33"/>
      <c r="C11" s="33"/>
      <c r="D11" s="33"/>
      <c r="E11" s="33"/>
      <c r="F11" s="33"/>
      <c r="G11" s="33"/>
      <c r="H11" s="35"/>
      <c r="I11" s="133" t="s">
        <v>151</v>
      </c>
      <c r="J11" s="33"/>
      <c r="K11" s="35"/>
      <c r="L11" s="181">
        <f>L7+L8+L9</f>
        <v>0</v>
      </c>
    </row>
    <row r="12" spans="1:12" ht="30" x14ac:dyDescent="0.25">
      <c r="A12" s="260" t="s">
        <v>14</v>
      </c>
      <c r="B12" s="260" t="s">
        <v>139</v>
      </c>
      <c r="C12" s="260" t="s">
        <v>140</v>
      </c>
      <c r="D12" s="121" t="s">
        <v>141</v>
      </c>
      <c r="E12" s="122" t="s">
        <v>142</v>
      </c>
      <c r="F12" s="96">
        <v>5000</v>
      </c>
      <c r="G12" s="123"/>
      <c r="H12" s="96"/>
      <c r="I12" s="262" t="s">
        <v>134</v>
      </c>
      <c r="J12" s="123"/>
      <c r="K12" s="43"/>
      <c r="L12" s="132"/>
    </row>
    <row r="13" spans="1:12" x14ac:dyDescent="0.25">
      <c r="A13" s="264"/>
      <c r="B13" s="260"/>
      <c r="C13" s="260"/>
      <c r="D13" s="28" t="s">
        <v>256</v>
      </c>
      <c r="E13" s="28"/>
      <c r="F13" s="36"/>
      <c r="G13" s="28"/>
      <c r="H13" s="36"/>
      <c r="I13" s="263"/>
      <c r="J13" s="28">
        <v>4</v>
      </c>
      <c r="K13" s="36">
        <v>57</v>
      </c>
      <c r="L13" s="40">
        <f>J13*K13</f>
        <v>228</v>
      </c>
    </row>
    <row r="14" spans="1:12" x14ac:dyDescent="0.25">
      <c r="A14" s="264"/>
      <c r="B14" s="260"/>
      <c r="C14" s="260"/>
      <c r="D14" s="28" t="s">
        <v>234</v>
      </c>
      <c r="E14" s="28"/>
      <c r="F14" s="28"/>
      <c r="G14" s="28"/>
      <c r="H14" s="36"/>
      <c r="I14" s="263"/>
      <c r="J14" s="28">
        <v>3</v>
      </c>
      <c r="K14" s="36">
        <v>40</v>
      </c>
      <c r="L14" s="40">
        <f t="shared" ref="L14:L16" si="0">J14*K14</f>
        <v>120</v>
      </c>
    </row>
    <row r="15" spans="1:12" x14ac:dyDescent="0.25">
      <c r="A15" s="264"/>
      <c r="B15" s="260"/>
      <c r="C15" s="260"/>
      <c r="D15" s="28" t="s">
        <v>257</v>
      </c>
      <c r="E15" s="28"/>
      <c r="F15" s="28"/>
      <c r="G15" s="28"/>
      <c r="H15" s="36"/>
      <c r="I15" s="263"/>
      <c r="J15" s="28">
        <v>3</v>
      </c>
      <c r="K15" s="36">
        <v>36</v>
      </c>
      <c r="L15" s="40">
        <f t="shared" si="0"/>
        <v>108</v>
      </c>
    </row>
    <row r="16" spans="1:12" x14ac:dyDescent="0.25">
      <c r="A16" s="264"/>
      <c r="B16" s="260"/>
      <c r="C16" s="260"/>
      <c r="D16" s="28" t="s">
        <v>235</v>
      </c>
      <c r="E16" s="28"/>
      <c r="F16" s="28"/>
      <c r="G16" s="28"/>
      <c r="H16" s="36"/>
      <c r="I16" s="263"/>
      <c r="J16" s="28">
        <v>5</v>
      </c>
      <c r="K16" s="36">
        <v>27</v>
      </c>
      <c r="L16" s="40">
        <f t="shared" si="0"/>
        <v>135</v>
      </c>
    </row>
    <row r="17" spans="1:13" x14ac:dyDescent="0.25">
      <c r="A17" s="199"/>
      <c r="B17" s="33"/>
      <c r="C17" s="33"/>
      <c r="D17" s="33"/>
      <c r="E17" s="33"/>
      <c r="F17" s="33"/>
      <c r="G17" s="33"/>
      <c r="H17" s="35"/>
      <c r="I17" s="133" t="s">
        <v>151</v>
      </c>
      <c r="J17" s="33"/>
      <c r="K17" s="35"/>
      <c r="L17" s="181">
        <f>L13+L14+L16+L15</f>
        <v>591</v>
      </c>
      <c r="M17" s="151"/>
    </row>
    <row r="18" spans="1:13" ht="30" customHeight="1" x14ac:dyDescent="0.25">
      <c r="A18" s="260" t="s">
        <v>15</v>
      </c>
      <c r="B18" s="260" t="s">
        <v>139</v>
      </c>
      <c r="C18" s="260" t="s">
        <v>140</v>
      </c>
      <c r="D18" s="121" t="s">
        <v>144</v>
      </c>
      <c r="E18" s="122" t="s">
        <v>143</v>
      </c>
      <c r="F18" s="96">
        <v>5000</v>
      </c>
      <c r="G18" s="123"/>
      <c r="H18" s="96"/>
      <c r="I18" s="262" t="s">
        <v>134</v>
      </c>
      <c r="J18" s="123"/>
      <c r="K18" s="43"/>
      <c r="L18" s="132"/>
      <c r="M18" s="151"/>
    </row>
    <row r="19" spans="1:13" x14ac:dyDescent="0.25">
      <c r="A19" s="264"/>
      <c r="B19" s="260"/>
      <c r="C19" s="260"/>
      <c r="D19" s="28" t="s">
        <v>233</v>
      </c>
      <c r="E19" s="28"/>
      <c r="F19" s="36"/>
      <c r="G19" s="28"/>
      <c r="H19" s="36"/>
      <c r="I19" s="263"/>
      <c r="J19" s="28"/>
      <c r="K19" s="28"/>
      <c r="L19" s="40">
        <f>J19*K19</f>
        <v>0</v>
      </c>
      <c r="M19" s="151"/>
    </row>
    <row r="20" spans="1:13" x14ac:dyDescent="0.25">
      <c r="A20" s="264"/>
      <c r="B20" s="260"/>
      <c r="C20" s="260"/>
      <c r="D20" s="28" t="s">
        <v>258</v>
      </c>
      <c r="E20" s="28"/>
      <c r="F20" s="28"/>
      <c r="G20" s="28"/>
      <c r="H20" s="36"/>
      <c r="I20" s="263"/>
      <c r="J20" s="36">
        <v>50</v>
      </c>
      <c r="K20" s="28">
        <v>7</v>
      </c>
      <c r="L20" s="40">
        <f t="shared" ref="L20:L21" si="1">J20*K20</f>
        <v>350</v>
      </c>
      <c r="M20" s="151"/>
    </row>
    <row r="21" spans="1:13" x14ac:dyDescent="0.25">
      <c r="A21" s="264"/>
      <c r="B21" s="261"/>
      <c r="C21" s="261"/>
      <c r="D21" s="28"/>
      <c r="E21" s="28"/>
      <c r="F21" s="28"/>
      <c r="G21" s="28"/>
      <c r="H21" s="36"/>
      <c r="I21" s="263"/>
      <c r="J21" s="36"/>
      <c r="K21" s="28"/>
      <c r="L21" s="40">
        <f t="shared" si="1"/>
        <v>0</v>
      </c>
      <c r="M21" s="151"/>
    </row>
    <row r="22" spans="1:13" x14ac:dyDescent="0.25">
      <c r="A22" s="199"/>
      <c r="B22" s="33"/>
      <c r="C22" s="33"/>
      <c r="D22" s="33"/>
      <c r="E22" s="33"/>
      <c r="F22" s="33"/>
      <c r="G22" s="33"/>
      <c r="H22" s="35"/>
      <c r="I22" s="133" t="s">
        <v>151</v>
      </c>
      <c r="J22" s="33"/>
      <c r="K22" s="35"/>
      <c r="L22" s="181">
        <f>L19+L20+L21</f>
        <v>350</v>
      </c>
      <c r="M22" s="151"/>
    </row>
    <row r="23" spans="1:13" ht="30" customHeight="1" x14ac:dyDescent="0.25">
      <c r="A23" s="260" t="s">
        <v>16</v>
      </c>
      <c r="B23" s="260" t="s">
        <v>139</v>
      </c>
      <c r="C23" s="260" t="s">
        <v>140</v>
      </c>
      <c r="D23" s="121" t="s">
        <v>146</v>
      </c>
      <c r="E23" s="122" t="s">
        <v>145</v>
      </c>
      <c r="F23" s="96">
        <v>6400</v>
      </c>
      <c r="G23" s="123"/>
      <c r="H23" s="96"/>
      <c r="I23" s="262" t="s">
        <v>134</v>
      </c>
      <c r="J23" s="123"/>
      <c r="K23" s="43"/>
      <c r="L23" s="132"/>
      <c r="M23" s="151"/>
    </row>
    <row r="24" spans="1:13" x14ac:dyDescent="0.25">
      <c r="A24" s="264"/>
      <c r="B24" s="260"/>
      <c r="C24" s="260"/>
      <c r="D24" s="28" t="s">
        <v>147</v>
      </c>
      <c r="E24" s="28"/>
      <c r="F24" s="36"/>
      <c r="G24" s="28"/>
      <c r="H24" s="36"/>
      <c r="I24" s="263"/>
      <c r="J24" s="36"/>
      <c r="K24" s="28"/>
      <c r="L24" s="40"/>
      <c r="M24" s="151"/>
    </row>
    <row r="25" spans="1:13" x14ac:dyDescent="0.25">
      <c r="A25" s="264"/>
      <c r="B25" s="260"/>
      <c r="C25" s="260"/>
      <c r="D25" s="28" t="s">
        <v>259</v>
      </c>
      <c r="E25" s="28"/>
      <c r="F25" s="36"/>
      <c r="G25" s="28"/>
      <c r="H25" s="36"/>
      <c r="I25" s="263"/>
      <c r="J25" s="28">
        <v>2</v>
      </c>
      <c r="K25" s="36">
        <v>12</v>
      </c>
      <c r="L25" s="40">
        <f t="shared" ref="L25:L34" si="2">J25*K25</f>
        <v>24</v>
      </c>
      <c r="M25" s="151"/>
    </row>
    <row r="26" spans="1:13" x14ac:dyDescent="0.25">
      <c r="A26" s="264"/>
      <c r="B26" s="260"/>
      <c r="C26" s="260"/>
      <c r="D26" s="28" t="s">
        <v>260</v>
      </c>
      <c r="E26" s="28"/>
      <c r="F26" s="36"/>
      <c r="G26" s="28"/>
      <c r="H26" s="36"/>
      <c r="I26" s="263"/>
      <c r="J26" s="28">
        <v>1</v>
      </c>
      <c r="K26" s="36">
        <v>42</v>
      </c>
      <c r="L26" s="40">
        <f t="shared" si="2"/>
        <v>42</v>
      </c>
      <c r="M26" s="151"/>
    </row>
    <row r="27" spans="1:13" x14ac:dyDescent="0.25">
      <c r="A27" s="264"/>
      <c r="B27" s="260"/>
      <c r="C27" s="260"/>
      <c r="D27" s="28" t="s">
        <v>261</v>
      </c>
      <c r="E27" s="28"/>
      <c r="F27" s="36"/>
      <c r="G27" s="28"/>
      <c r="H27" s="36"/>
      <c r="I27" s="263"/>
      <c r="J27" s="28">
        <v>1</v>
      </c>
      <c r="K27" s="36">
        <v>20</v>
      </c>
      <c r="L27" s="40">
        <f t="shared" si="2"/>
        <v>20</v>
      </c>
      <c r="M27" s="151"/>
    </row>
    <row r="28" spans="1:13" x14ac:dyDescent="0.25">
      <c r="A28" s="264"/>
      <c r="B28" s="260"/>
      <c r="C28" s="260"/>
      <c r="D28" s="28" t="s">
        <v>218</v>
      </c>
      <c r="E28" s="28"/>
      <c r="F28" s="36"/>
      <c r="G28" s="28"/>
      <c r="H28" s="36"/>
      <c r="I28" s="263"/>
      <c r="J28" s="28"/>
      <c r="K28" s="36"/>
      <c r="L28" s="40">
        <f t="shared" si="2"/>
        <v>0</v>
      </c>
      <c r="M28" s="151"/>
    </row>
    <row r="29" spans="1:13" x14ac:dyDescent="0.25">
      <c r="A29" s="264"/>
      <c r="B29" s="260"/>
      <c r="C29" s="260"/>
      <c r="D29" s="28" t="s">
        <v>219</v>
      </c>
      <c r="E29" s="28"/>
      <c r="F29" s="36"/>
      <c r="G29" s="28"/>
      <c r="H29" s="36"/>
      <c r="I29" s="263"/>
      <c r="J29" s="28"/>
      <c r="K29" s="36"/>
      <c r="L29" s="40">
        <f t="shared" si="2"/>
        <v>0</v>
      </c>
      <c r="M29" s="151"/>
    </row>
    <row r="30" spans="1:13" x14ac:dyDescent="0.25">
      <c r="A30" s="264"/>
      <c r="B30" s="260"/>
      <c r="C30" s="260"/>
      <c r="D30" s="28" t="s">
        <v>220</v>
      </c>
      <c r="E30" s="28"/>
      <c r="F30" s="36"/>
      <c r="G30" s="28"/>
      <c r="H30" s="36"/>
      <c r="I30" s="263"/>
      <c r="J30" s="28">
        <v>20</v>
      </c>
      <c r="K30" s="36">
        <v>5.6</v>
      </c>
      <c r="L30" s="40">
        <f t="shared" si="2"/>
        <v>112</v>
      </c>
      <c r="M30" s="151"/>
    </row>
    <row r="31" spans="1:13" x14ac:dyDescent="0.25">
      <c r="A31" s="264"/>
      <c r="B31" s="260"/>
      <c r="C31" s="260"/>
      <c r="D31" s="28" t="s">
        <v>220</v>
      </c>
      <c r="E31" s="28"/>
      <c r="F31" s="36"/>
      <c r="G31" s="28"/>
      <c r="H31" s="36"/>
      <c r="I31" s="263"/>
      <c r="J31" s="28"/>
      <c r="K31" s="36"/>
      <c r="L31" s="40">
        <f t="shared" si="2"/>
        <v>0</v>
      </c>
      <c r="M31" s="151"/>
    </row>
    <row r="32" spans="1:13" x14ac:dyDescent="0.25">
      <c r="A32" s="264"/>
      <c r="B32" s="260"/>
      <c r="C32" s="260"/>
      <c r="D32" s="28" t="s">
        <v>220</v>
      </c>
      <c r="E32" s="28"/>
      <c r="F32" s="36"/>
      <c r="G32" s="28"/>
      <c r="H32" s="36"/>
      <c r="I32" s="263"/>
      <c r="J32" s="28"/>
      <c r="K32" s="36"/>
      <c r="L32" s="40">
        <f t="shared" si="2"/>
        <v>0</v>
      </c>
      <c r="M32" s="151"/>
    </row>
    <row r="33" spans="1:13" x14ac:dyDescent="0.25">
      <c r="A33" s="264"/>
      <c r="B33" s="260"/>
      <c r="C33" s="260"/>
      <c r="D33" s="28" t="s">
        <v>220</v>
      </c>
      <c r="E33" s="28"/>
      <c r="F33" s="36"/>
      <c r="G33" s="28"/>
      <c r="H33" s="36"/>
      <c r="I33" s="263"/>
      <c r="J33" s="28"/>
      <c r="K33" s="36"/>
      <c r="L33" s="40">
        <f t="shared" si="2"/>
        <v>0</v>
      </c>
      <c r="M33" s="151"/>
    </row>
    <row r="34" spans="1:13" x14ac:dyDescent="0.25">
      <c r="A34" s="264"/>
      <c r="B34" s="260"/>
      <c r="C34" s="260"/>
      <c r="D34" s="28" t="s">
        <v>221</v>
      </c>
      <c r="E34" s="28"/>
      <c r="F34" s="36"/>
      <c r="G34" s="28"/>
      <c r="H34" s="36"/>
      <c r="I34" s="263"/>
      <c r="J34" s="28">
        <v>16</v>
      </c>
      <c r="K34" s="36">
        <v>3.625</v>
      </c>
      <c r="L34" s="40">
        <f t="shared" si="2"/>
        <v>58</v>
      </c>
      <c r="M34" s="151"/>
    </row>
    <row r="35" spans="1:13" x14ac:dyDescent="0.25">
      <c r="A35" s="264"/>
      <c r="B35" s="260"/>
      <c r="C35" s="260"/>
      <c r="D35" s="28" t="s">
        <v>222</v>
      </c>
      <c r="E35" s="28"/>
      <c r="F35" s="28"/>
      <c r="G35" s="28"/>
      <c r="H35" s="36"/>
      <c r="I35" s="263"/>
      <c r="J35" s="28"/>
      <c r="K35" s="36"/>
      <c r="L35" s="40">
        <f t="shared" ref="L35:L36" si="3">J35*K35</f>
        <v>0</v>
      </c>
      <c r="M35" s="151"/>
    </row>
    <row r="36" spans="1:13" x14ac:dyDescent="0.25">
      <c r="A36" s="264"/>
      <c r="B36" s="261"/>
      <c r="C36" s="261"/>
      <c r="D36" s="28" t="s">
        <v>223</v>
      </c>
      <c r="E36" s="28"/>
      <c r="F36" s="28"/>
      <c r="G36" s="28"/>
      <c r="H36" s="36"/>
      <c r="I36" s="263"/>
      <c r="J36" s="28"/>
      <c r="K36" s="36"/>
      <c r="L36" s="40">
        <f t="shared" si="3"/>
        <v>0</v>
      </c>
      <c r="M36" s="151"/>
    </row>
    <row r="37" spans="1:13" x14ac:dyDescent="0.25">
      <c r="A37" s="199"/>
      <c r="B37" s="33"/>
      <c r="C37" s="33"/>
      <c r="D37" s="33"/>
      <c r="E37" s="33"/>
      <c r="F37" s="33"/>
      <c r="G37" s="33"/>
      <c r="H37" s="35"/>
      <c r="I37" s="133" t="s">
        <v>151</v>
      </c>
      <c r="J37" s="33"/>
      <c r="K37" s="35"/>
      <c r="L37" s="181">
        <f>L25+L26+L27+L28+L29+L30+L31+L32+L33+L34+L35+L36</f>
        <v>256</v>
      </c>
      <c r="M37" s="151"/>
    </row>
    <row r="38" spans="1:13" ht="30" customHeight="1" x14ac:dyDescent="0.25">
      <c r="A38" s="260" t="s">
        <v>19</v>
      </c>
      <c r="B38" s="260" t="s">
        <v>139</v>
      </c>
      <c r="C38" s="260" t="s">
        <v>140</v>
      </c>
      <c r="D38" s="121" t="s">
        <v>148</v>
      </c>
      <c r="E38" s="122" t="s">
        <v>149</v>
      </c>
      <c r="F38" s="96">
        <v>20000</v>
      </c>
      <c r="G38" s="123"/>
      <c r="H38" s="96"/>
      <c r="I38" s="262" t="s">
        <v>80</v>
      </c>
      <c r="J38" s="123"/>
      <c r="K38" s="43"/>
      <c r="L38" s="132"/>
      <c r="M38" s="151"/>
    </row>
    <row r="39" spans="1:13" x14ac:dyDescent="0.25">
      <c r="A39" s="264"/>
      <c r="B39" s="260"/>
      <c r="C39" s="260"/>
      <c r="D39" s="28" t="s">
        <v>262</v>
      </c>
      <c r="E39" s="28"/>
      <c r="F39" s="36"/>
      <c r="G39" s="28"/>
      <c r="H39" s="36"/>
      <c r="I39" s="263"/>
      <c r="J39" s="28">
        <v>2</v>
      </c>
      <c r="K39" s="36">
        <v>430</v>
      </c>
      <c r="L39" s="40">
        <f>J39*K39</f>
        <v>860</v>
      </c>
      <c r="M39" s="151"/>
    </row>
    <row r="40" spans="1:13" x14ac:dyDescent="0.25">
      <c r="A40" s="264"/>
      <c r="B40" s="260"/>
      <c r="C40" s="260"/>
      <c r="D40" s="28" t="s">
        <v>263</v>
      </c>
      <c r="E40" s="28"/>
      <c r="F40" s="28"/>
      <c r="G40" s="28"/>
      <c r="H40" s="36"/>
      <c r="I40" s="263"/>
      <c r="J40" s="28">
        <v>2</v>
      </c>
      <c r="K40" s="36">
        <v>157.5</v>
      </c>
      <c r="L40" s="40">
        <f t="shared" ref="L40:L49" si="4">J40*K40</f>
        <v>315</v>
      </c>
      <c r="M40" s="151"/>
    </row>
    <row r="41" spans="1:13" x14ac:dyDescent="0.25">
      <c r="A41" s="264"/>
      <c r="B41" s="260"/>
      <c r="C41" s="260"/>
      <c r="D41" s="28" t="s">
        <v>224</v>
      </c>
      <c r="E41" s="28"/>
      <c r="F41" s="28"/>
      <c r="G41" s="28"/>
      <c r="H41" s="36"/>
      <c r="I41" s="263"/>
      <c r="J41" s="28"/>
      <c r="K41" s="36"/>
      <c r="L41" s="40">
        <f t="shared" si="4"/>
        <v>0</v>
      </c>
      <c r="M41" s="151"/>
    </row>
    <row r="42" spans="1:13" x14ac:dyDescent="0.25">
      <c r="A42" s="264"/>
      <c r="B42" s="260"/>
      <c r="C42" s="260"/>
      <c r="D42" s="28" t="s">
        <v>225</v>
      </c>
      <c r="E42" s="28"/>
      <c r="F42" s="28"/>
      <c r="G42" s="28"/>
      <c r="H42" s="36"/>
      <c r="I42" s="263"/>
      <c r="J42" s="28"/>
      <c r="K42" s="36"/>
      <c r="L42" s="40">
        <f t="shared" si="4"/>
        <v>0</v>
      </c>
      <c r="M42" s="151"/>
    </row>
    <row r="43" spans="1:13" x14ac:dyDescent="0.25">
      <c r="A43" s="264"/>
      <c r="B43" s="260"/>
      <c r="C43" s="260"/>
      <c r="D43" s="28" t="s">
        <v>226</v>
      </c>
      <c r="E43" s="28"/>
      <c r="F43" s="28"/>
      <c r="G43" s="28"/>
      <c r="H43" s="36"/>
      <c r="I43" s="263"/>
      <c r="J43" s="28"/>
      <c r="K43" s="36"/>
      <c r="L43" s="40">
        <f t="shared" si="4"/>
        <v>0</v>
      </c>
      <c r="M43" s="151"/>
    </row>
    <row r="44" spans="1:13" x14ac:dyDescent="0.25">
      <c r="A44" s="264"/>
      <c r="B44" s="260"/>
      <c r="C44" s="260"/>
      <c r="D44" s="28" t="s">
        <v>227</v>
      </c>
      <c r="E44" s="28"/>
      <c r="F44" s="28"/>
      <c r="G44" s="28"/>
      <c r="H44" s="36"/>
      <c r="I44" s="263"/>
      <c r="J44" s="28"/>
      <c r="K44" s="36"/>
      <c r="L44" s="40">
        <f t="shared" si="4"/>
        <v>0</v>
      </c>
      <c r="M44" s="151"/>
    </row>
    <row r="45" spans="1:13" x14ac:dyDescent="0.25">
      <c r="A45" s="264"/>
      <c r="B45" s="260"/>
      <c r="C45" s="260"/>
      <c r="D45" s="28" t="s">
        <v>228</v>
      </c>
      <c r="E45" s="28"/>
      <c r="F45" s="28"/>
      <c r="G45" s="28"/>
      <c r="H45" s="36"/>
      <c r="I45" s="263"/>
      <c r="J45" s="28"/>
      <c r="K45" s="36"/>
      <c r="L45" s="40">
        <f t="shared" si="4"/>
        <v>0</v>
      </c>
      <c r="M45" s="151"/>
    </row>
    <row r="46" spans="1:13" x14ac:dyDescent="0.25">
      <c r="A46" s="264"/>
      <c r="B46" s="260"/>
      <c r="C46" s="260"/>
      <c r="D46" s="28" t="s">
        <v>229</v>
      </c>
      <c r="E46" s="28"/>
      <c r="F46" s="28"/>
      <c r="G46" s="28"/>
      <c r="H46" s="36"/>
      <c r="I46" s="263"/>
      <c r="J46" s="28"/>
      <c r="K46" s="36"/>
      <c r="L46" s="40">
        <f t="shared" si="4"/>
        <v>0</v>
      </c>
      <c r="M46" s="151"/>
    </row>
    <row r="47" spans="1:13" x14ac:dyDescent="0.25">
      <c r="A47" s="264"/>
      <c r="B47" s="260"/>
      <c r="C47" s="260"/>
      <c r="D47" s="28" t="s">
        <v>230</v>
      </c>
      <c r="E47" s="28"/>
      <c r="F47" s="28"/>
      <c r="G47" s="28"/>
      <c r="H47" s="36"/>
      <c r="I47" s="263"/>
      <c r="J47" s="28"/>
      <c r="K47" s="36"/>
      <c r="L47" s="40">
        <f t="shared" si="4"/>
        <v>0</v>
      </c>
      <c r="M47" s="151"/>
    </row>
    <row r="48" spans="1:13" x14ac:dyDescent="0.25">
      <c r="A48" s="264"/>
      <c r="B48" s="260"/>
      <c r="C48" s="260"/>
      <c r="D48" s="28" t="s">
        <v>231</v>
      </c>
      <c r="E48" s="28"/>
      <c r="F48" s="28"/>
      <c r="G48" s="28"/>
      <c r="H48" s="36"/>
      <c r="I48" s="263"/>
      <c r="J48" s="28"/>
      <c r="K48" s="36"/>
      <c r="L48" s="40">
        <f t="shared" si="4"/>
        <v>0</v>
      </c>
      <c r="M48" s="151"/>
    </row>
    <row r="49" spans="1:13" x14ac:dyDescent="0.25">
      <c r="A49" s="264"/>
      <c r="B49" s="260"/>
      <c r="C49" s="260"/>
      <c r="D49" s="28" t="s">
        <v>232</v>
      </c>
      <c r="E49" s="28"/>
      <c r="F49" s="28"/>
      <c r="G49" s="28"/>
      <c r="H49" s="36"/>
      <c r="I49" s="263"/>
      <c r="J49" s="28"/>
      <c r="K49" s="36"/>
      <c r="L49" s="40">
        <f t="shared" si="4"/>
        <v>0</v>
      </c>
      <c r="M49" s="151"/>
    </row>
    <row r="50" spans="1:13" x14ac:dyDescent="0.25">
      <c r="A50" s="199"/>
      <c r="B50" s="33"/>
      <c r="C50" s="33"/>
      <c r="D50" s="33"/>
      <c r="E50" s="33"/>
      <c r="F50" s="33"/>
      <c r="G50" s="33"/>
      <c r="H50" s="35"/>
      <c r="I50" s="133" t="s">
        <v>151</v>
      </c>
      <c r="J50" s="33"/>
      <c r="K50" s="35"/>
      <c r="L50" s="181">
        <f>L39+L40+L41+L42+L43+L44+L45+L46+L47+L48+L49</f>
        <v>1175</v>
      </c>
      <c r="M50" s="151"/>
    </row>
    <row r="51" spans="1:13" ht="30" customHeight="1" x14ac:dyDescent="0.25">
      <c r="A51" s="260" t="s">
        <v>20</v>
      </c>
      <c r="B51" s="260" t="s">
        <v>139</v>
      </c>
      <c r="C51" s="260" t="s">
        <v>140</v>
      </c>
      <c r="D51" s="173" t="s">
        <v>236</v>
      </c>
      <c r="E51" s="214" t="s">
        <v>150</v>
      </c>
      <c r="F51" s="96">
        <v>2200</v>
      </c>
      <c r="G51" s="123"/>
      <c r="H51" s="96"/>
      <c r="I51" s="262" t="s">
        <v>80</v>
      </c>
      <c r="J51" s="123"/>
      <c r="K51" s="43"/>
      <c r="L51" s="132"/>
      <c r="M51" s="151"/>
    </row>
    <row r="52" spans="1:13" x14ac:dyDescent="0.25">
      <c r="A52" s="264"/>
      <c r="B52" s="260"/>
      <c r="C52" s="260"/>
      <c r="D52" s="188" t="s">
        <v>237</v>
      </c>
      <c r="E52" s="28"/>
      <c r="F52" s="36"/>
      <c r="G52" s="28"/>
      <c r="H52" s="36"/>
      <c r="I52" s="263"/>
      <c r="J52" s="28"/>
      <c r="K52" s="36"/>
      <c r="L52" s="40">
        <f t="shared" ref="L52:L55" si="5">J52*K52</f>
        <v>0</v>
      </c>
      <c r="M52" s="151"/>
    </row>
    <row r="53" spans="1:13" x14ac:dyDescent="0.25">
      <c r="A53" s="264"/>
      <c r="B53" s="260"/>
      <c r="C53" s="260"/>
      <c r="D53" s="188" t="s">
        <v>237</v>
      </c>
      <c r="E53" s="28"/>
      <c r="F53" s="28"/>
      <c r="G53" s="28"/>
      <c r="H53" s="36"/>
      <c r="I53" s="263"/>
      <c r="J53" s="28"/>
      <c r="K53" s="36"/>
      <c r="L53" s="40">
        <f t="shared" si="5"/>
        <v>0</v>
      </c>
      <c r="M53" s="151"/>
    </row>
    <row r="54" spans="1:13" x14ac:dyDescent="0.25">
      <c r="A54" s="264"/>
      <c r="B54" s="260"/>
      <c r="C54" s="260"/>
      <c r="D54" s="188" t="s">
        <v>237</v>
      </c>
      <c r="E54" s="28"/>
      <c r="F54" s="28"/>
      <c r="G54" s="28"/>
      <c r="H54" s="36"/>
      <c r="I54" s="263"/>
      <c r="J54" s="28"/>
      <c r="K54" s="36"/>
      <c r="L54" s="40">
        <f t="shared" si="5"/>
        <v>0</v>
      </c>
      <c r="M54" s="151"/>
    </row>
    <row r="55" spans="1:13" x14ac:dyDescent="0.25">
      <c r="A55" s="264"/>
      <c r="B55" s="261"/>
      <c r="C55" s="261"/>
      <c r="D55" s="28"/>
      <c r="E55" s="28"/>
      <c r="F55" s="28"/>
      <c r="G55" s="28"/>
      <c r="H55" s="36"/>
      <c r="I55" s="263"/>
      <c r="J55" s="36"/>
      <c r="K55" s="28"/>
      <c r="L55" s="40">
        <f t="shared" si="5"/>
        <v>0</v>
      </c>
      <c r="M55" s="151"/>
    </row>
    <row r="56" spans="1:13" ht="15.75" customHeight="1" x14ac:dyDescent="0.25">
      <c r="A56" s="199"/>
      <c r="B56" s="33"/>
      <c r="C56" s="33"/>
      <c r="D56" s="33"/>
      <c r="E56" s="33"/>
      <c r="F56" s="33"/>
      <c r="G56" s="33"/>
      <c r="H56" s="35"/>
      <c r="I56" s="133" t="s">
        <v>151</v>
      </c>
      <c r="J56" s="33"/>
      <c r="K56" s="35"/>
      <c r="L56" s="181">
        <f>L52+L53+L54</f>
        <v>0</v>
      </c>
      <c r="M56" s="151"/>
    </row>
    <row r="57" spans="1:13" ht="30.75" customHeight="1" x14ac:dyDescent="0.25">
      <c r="A57" s="266" t="s">
        <v>23</v>
      </c>
      <c r="B57" s="268" t="s">
        <v>139</v>
      </c>
      <c r="C57" s="270" t="s">
        <v>238</v>
      </c>
      <c r="D57" s="173" t="s">
        <v>236</v>
      </c>
      <c r="E57" s="213" t="s">
        <v>264</v>
      </c>
      <c r="F57" s="96">
        <v>207</v>
      </c>
      <c r="G57" s="33"/>
      <c r="H57" s="33"/>
      <c r="I57" s="272" t="s">
        <v>11</v>
      </c>
      <c r="J57" s="33"/>
      <c r="K57" s="33"/>
      <c r="L57" s="187"/>
      <c r="M57" s="151"/>
    </row>
    <row r="58" spans="1:13" ht="15.75" customHeight="1" x14ac:dyDescent="0.25">
      <c r="A58" s="267"/>
      <c r="B58" s="269"/>
      <c r="C58" s="271"/>
      <c r="D58" s="28" t="s">
        <v>266</v>
      </c>
      <c r="E58" s="28"/>
      <c r="F58" s="28"/>
      <c r="G58" s="28">
        <v>6</v>
      </c>
      <c r="H58" s="36">
        <v>63</v>
      </c>
      <c r="I58" s="273"/>
      <c r="J58" s="28">
        <v>6</v>
      </c>
      <c r="K58" s="36">
        <v>63</v>
      </c>
      <c r="L58" s="40">
        <f t="shared" ref="L58:L64" si="6">J58*K58</f>
        <v>378</v>
      </c>
      <c r="M58" s="151"/>
    </row>
    <row r="59" spans="1:13" ht="15.75" customHeight="1" x14ac:dyDescent="0.25">
      <c r="A59" s="267"/>
      <c r="B59" s="269"/>
      <c r="C59" s="271"/>
      <c r="D59" s="28" t="s">
        <v>266</v>
      </c>
      <c r="E59" s="28"/>
      <c r="F59" s="28"/>
      <c r="G59" s="28">
        <v>2</v>
      </c>
      <c r="H59" s="36">
        <v>59</v>
      </c>
      <c r="I59" s="273"/>
      <c r="J59" s="28">
        <v>2</v>
      </c>
      <c r="K59" s="36">
        <v>59</v>
      </c>
      <c r="L59" s="40">
        <f t="shared" si="6"/>
        <v>118</v>
      </c>
      <c r="M59" s="151"/>
    </row>
    <row r="60" spans="1:13" ht="15.75" customHeight="1" x14ac:dyDescent="0.25">
      <c r="A60" s="267"/>
      <c r="B60" s="269"/>
      <c r="C60" s="271"/>
      <c r="D60" s="28" t="s">
        <v>267</v>
      </c>
      <c r="E60" s="28"/>
      <c r="F60" s="28"/>
      <c r="G60" s="28">
        <v>1</v>
      </c>
      <c r="H60" s="36">
        <v>85</v>
      </c>
      <c r="I60" s="273"/>
      <c r="J60" s="28">
        <v>1</v>
      </c>
      <c r="K60" s="36">
        <v>85</v>
      </c>
      <c r="L60" s="40">
        <f t="shared" si="6"/>
        <v>85</v>
      </c>
      <c r="M60" s="151"/>
    </row>
    <row r="61" spans="1:13" ht="15.75" customHeight="1" x14ac:dyDescent="0.25">
      <c r="A61" s="267"/>
      <c r="B61" s="269"/>
      <c r="C61" s="271"/>
      <c r="D61" s="28" t="s">
        <v>267</v>
      </c>
      <c r="E61" s="28"/>
      <c r="F61" s="28"/>
      <c r="G61" s="28">
        <v>1</v>
      </c>
      <c r="H61" s="36">
        <v>73</v>
      </c>
      <c r="I61" s="273"/>
      <c r="J61" s="28">
        <v>1</v>
      </c>
      <c r="K61" s="36">
        <v>73</v>
      </c>
      <c r="L61" s="40">
        <f t="shared" si="6"/>
        <v>73</v>
      </c>
      <c r="M61" s="151"/>
    </row>
    <row r="62" spans="1:13" ht="15.75" customHeight="1" x14ac:dyDescent="0.25">
      <c r="A62" s="267"/>
      <c r="B62" s="269"/>
      <c r="C62" s="271"/>
      <c r="D62" s="28" t="s">
        <v>267</v>
      </c>
      <c r="E62" s="28"/>
      <c r="F62" s="28"/>
      <c r="G62" s="28">
        <v>1</v>
      </c>
      <c r="H62" s="36">
        <v>53</v>
      </c>
      <c r="I62" s="273"/>
      <c r="J62" s="28">
        <v>1</v>
      </c>
      <c r="K62" s="36">
        <v>53</v>
      </c>
      <c r="L62" s="40">
        <f t="shared" si="6"/>
        <v>53</v>
      </c>
      <c r="M62" s="151"/>
    </row>
    <row r="63" spans="1:13" ht="15.75" customHeight="1" x14ac:dyDescent="0.25">
      <c r="A63" s="267"/>
      <c r="B63" s="269"/>
      <c r="C63" s="271"/>
      <c r="D63" s="28" t="s">
        <v>267</v>
      </c>
      <c r="E63" s="28"/>
      <c r="F63" s="28"/>
      <c r="G63" s="28">
        <v>1</v>
      </c>
      <c r="H63" s="36">
        <v>27</v>
      </c>
      <c r="I63" s="273"/>
      <c r="J63" s="28">
        <v>1</v>
      </c>
      <c r="K63" s="36">
        <v>27</v>
      </c>
      <c r="L63" s="40">
        <f t="shared" si="6"/>
        <v>27</v>
      </c>
      <c r="M63" s="151"/>
    </row>
    <row r="64" spans="1:13" ht="15.75" customHeight="1" x14ac:dyDescent="0.25">
      <c r="A64" s="267"/>
      <c r="B64" s="269"/>
      <c r="C64" s="271"/>
      <c r="D64" s="28" t="s">
        <v>239</v>
      </c>
      <c r="E64" s="28"/>
      <c r="F64" s="28"/>
      <c r="G64" s="28">
        <v>2</v>
      </c>
      <c r="H64" s="36">
        <v>67</v>
      </c>
      <c r="I64" s="273"/>
      <c r="J64" s="28">
        <v>2</v>
      </c>
      <c r="K64" s="36">
        <v>67</v>
      </c>
      <c r="L64" s="40">
        <f t="shared" si="6"/>
        <v>134</v>
      </c>
      <c r="M64" s="151"/>
    </row>
    <row r="65" spans="1:13" ht="15.75" customHeight="1" x14ac:dyDescent="0.25">
      <c r="A65" s="199"/>
      <c r="B65" s="33"/>
      <c r="C65" s="33"/>
      <c r="D65" s="29"/>
      <c r="E65" s="33"/>
      <c r="F65" s="33"/>
      <c r="G65" s="33"/>
      <c r="H65" s="35"/>
      <c r="I65" s="133" t="s">
        <v>151</v>
      </c>
      <c r="J65" s="33"/>
      <c r="K65" s="35"/>
      <c r="L65" s="181">
        <f>L58+L59+L60+L61+L62+L63+L64</f>
        <v>868</v>
      </c>
      <c r="M65" s="151"/>
    </row>
    <row r="66" spans="1:13" ht="45" x14ac:dyDescent="0.25">
      <c r="A66" s="260" t="s">
        <v>110</v>
      </c>
      <c r="B66" s="260" t="s">
        <v>268</v>
      </c>
      <c r="C66" s="260" t="s">
        <v>269</v>
      </c>
      <c r="D66" s="219" t="s">
        <v>270</v>
      </c>
      <c r="E66" s="225" t="s">
        <v>274</v>
      </c>
      <c r="F66" s="96">
        <v>3914</v>
      </c>
      <c r="G66" s="123"/>
      <c r="H66" s="96"/>
      <c r="I66" s="262" t="s">
        <v>134</v>
      </c>
      <c r="J66" s="123"/>
      <c r="K66" s="43"/>
      <c r="L66" s="132"/>
      <c r="M66" s="151"/>
    </row>
    <row r="67" spans="1:13" x14ac:dyDescent="0.25">
      <c r="A67" s="260"/>
      <c r="B67" s="260"/>
      <c r="C67" s="260"/>
      <c r="D67" s="220" t="s">
        <v>271</v>
      </c>
      <c r="E67" s="226"/>
      <c r="F67" s="37"/>
      <c r="G67" s="218">
        <v>10</v>
      </c>
      <c r="H67" s="37">
        <v>218</v>
      </c>
      <c r="I67" s="265"/>
      <c r="J67" s="218">
        <v>10</v>
      </c>
      <c r="K67" s="37">
        <v>218</v>
      </c>
      <c r="L67" s="40">
        <f t="shared" ref="L67:L69" si="7">J67*K67</f>
        <v>2180</v>
      </c>
      <c r="M67" s="151"/>
    </row>
    <row r="68" spans="1:13" x14ac:dyDescent="0.25">
      <c r="A68" s="260"/>
      <c r="B68" s="260"/>
      <c r="C68" s="260"/>
      <c r="D68" s="220" t="s">
        <v>272</v>
      </c>
      <c r="E68" s="226"/>
      <c r="F68" s="37"/>
      <c r="G68" s="218">
        <v>1</v>
      </c>
      <c r="H68" s="37">
        <v>1194</v>
      </c>
      <c r="I68" s="265"/>
      <c r="J68" s="218">
        <v>1</v>
      </c>
      <c r="K68" s="37">
        <v>1194</v>
      </c>
      <c r="L68" s="40">
        <f t="shared" si="7"/>
        <v>1194</v>
      </c>
      <c r="M68" s="151"/>
    </row>
    <row r="69" spans="1:13" ht="17.25" customHeight="1" x14ac:dyDescent="0.25">
      <c r="A69" s="264"/>
      <c r="B69" s="260"/>
      <c r="C69" s="260"/>
      <c r="D69" s="28" t="s">
        <v>273</v>
      </c>
      <c r="E69" s="28"/>
      <c r="F69" s="36"/>
      <c r="G69" s="28">
        <v>3</v>
      </c>
      <c r="H69" s="36">
        <v>180</v>
      </c>
      <c r="I69" s="263"/>
      <c r="J69" s="28">
        <v>3</v>
      </c>
      <c r="K69" s="36">
        <v>180</v>
      </c>
      <c r="L69" s="40">
        <f t="shared" si="7"/>
        <v>540</v>
      </c>
      <c r="M69" s="151"/>
    </row>
    <row r="70" spans="1:13" x14ac:dyDescent="0.25">
      <c r="A70" s="198"/>
      <c r="B70" s="29"/>
      <c r="C70" s="29"/>
      <c r="D70" s="29"/>
      <c r="E70" s="29"/>
      <c r="F70" s="29"/>
      <c r="G70" s="29"/>
      <c r="H70" s="38"/>
      <c r="I70" s="133" t="s">
        <v>151</v>
      </c>
      <c r="J70" s="29"/>
      <c r="K70" s="38"/>
      <c r="L70" s="86">
        <f>L67+L68+L69</f>
        <v>3914</v>
      </c>
      <c r="M70" s="151"/>
    </row>
    <row r="71" spans="1:13" ht="35.25" customHeight="1" x14ac:dyDescent="0.25">
      <c r="A71" s="274" t="s">
        <v>170</v>
      </c>
      <c r="B71" s="266" t="s">
        <v>216</v>
      </c>
      <c r="C71" s="268" t="s">
        <v>217</v>
      </c>
      <c r="D71" s="182" t="s">
        <v>276</v>
      </c>
      <c r="E71" s="260" t="s">
        <v>275</v>
      </c>
      <c r="F71" s="179">
        <v>21500</v>
      </c>
      <c r="G71" s="174"/>
      <c r="H71" s="180"/>
      <c r="I71" s="272" t="s">
        <v>11</v>
      </c>
      <c r="J71" s="22"/>
      <c r="K71" s="35"/>
      <c r="L71" s="181"/>
      <c r="M71" s="151"/>
    </row>
    <row r="72" spans="1:13" x14ac:dyDescent="0.25">
      <c r="A72" s="274"/>
      <c r="B72" s="267"/>
      <c r="C72" s="269"/>
      <c r="D72" s="22" t="s">
        <v>277</v>
      </c>
      <c r="E72" s="260"/>
      <c r="F72" s="180"/>
      <c r="G72" s="37">
        <v>20</v>
      </c>
      <c r="H72" s="47">
        <v>300</v>
      </c>
      <c r="I72" s="273"/>
      <c r="J72" s="37">
        <v>20</v>
      </c>
      <c r="K72" s="47">
        <v>300</v>
      </c>
      <c r="L72" s="40">
        <f>J72*K72</f>
        <v>6000</v>
      </c>
      <c r="M72" s="151"/>
    </row>
    <row r="73" spans="1:13" x14ac:dyDescent="0.25">
      <c r="A73" s="274"/>
      <c r="B73" s="267"/>
      <c r="C73" s="269"/>
      <c r="D73" s="22" t="s">
        <v>278</v>
      </c>
      <c r="E73" s="260"/>
      <c r="F73" s="180"/>
      <c r="G73" s="37">
        <v>50</v>
      </c>
      <c r="H73" s="47">
        <v>50</v>
      </c>
      <c r="I73" s="273"/>
      <c r="J73" s="37">
        <v>50</v>
      </c>
      <c r="K73" s="47">
        <v>50</v>
      </c>
      <c r="L73" s="40">
        <f t="shared" ref="L73:L75" si="8">J73*K73</f>
        <v>2500</v>
      </c>
      <c r="M73" s="151"/>
    </row>
    <row r="74" spans="1:13" x14ac:dyDescent="0.25">
      <c r="A74" s="274"/>
      <c r="B74" s="267"/>
      <c r="C74" s="269"/>
      <c r="D74" s="22" t="s">
        <v>279</v>
      </c>
      <c r="E74" s="260"/>
      <c r="F74" s="180"/>
      <c r="G74" s="37">
        <v>40</v>
      </c>
      <c r="H74" s="47">
        <v>300</v>
      </c>
      <c r="I74" s="273"/>
      <c r="J74" s="37">
        <v>40</v>
      </c>
      <c r="K74" s="47">
        <v>300</v>
      </c>
      <c r="L74" s="40">
        <f t="shared" si="8"/>
        <v>12000</v>
      </c>
      <c r="M74" s="151"/>
    </row>
    <row r="75" spans="1:13" x14ac:dyDescent="0.25">
      <c r="A75" s="274"/>
      <c r="B75" s="281"/>
      <c r="C75" s="280"/>
      <c r="D75" s="22" t="s">
        <v>280</v>
      </c>
      <c r="E75" s="260"/>
      <c r="F75" s="47"/>
      <c r="G75" s="51">
        <v>100</v>
      </c>
      <c r="H75" s="47">
        <v>10</v>
      </c>
      <c r="I75" s="282"/>
      <c r="J75" s="51">
        <v>100</v>
      </c>
      <c r="K75" s="47">
        <v>10</v>
      </c>
      <c r="L75" s="40">
        <f t="shared" si="8"/>
        <v>1000</v>
      </c>
      <c r="M75" s="151"/>
    </row>
    <row r="76" spans="1:13" ht="15" customHeight="1" x14ac:dyDescent="0.25">
      <c r="A76" s="198"/>
      <c r="B76" s="29"/>
      <c r="C76" s="29"/>
      <c r="D76" s="29"/>
      <c r="E76" s="29"/>
      <c r="F76" s="29"/>
      <c r="G76" s="29"/>
      <c r="H76" s="38"/>
      <c r="I76" s="133" t="s">
        <v>151</v>
      </c>
      <c r="J76" s="29"/>
      <c r="K76" s="38"/>
      <c r="L76" s="86">
        <f>L72+L75+L73+L74</f>
        <v>21500</v>
      </c>
      <c r="M76" s="151"/>
    </row>
    <row r="77" spans="1:13" ht="32.25" customHeight="1" x14ac:dyDescent="0.25">
      <c r="A77" s="274" t="s">
        <v>171</v>
      </c>
      <c r="B77" s="275" t="s">
        <v>282</v>
      </c>
      <c r="C77" s="260" t="s">
        <v>283</v>
      </c>
      <c r="D77" s="182" t="s">
        <v>284</v>
      </c>
      <c r="E77" s="260" t="s">
        <v>281</v>
      </c>
      <c r="F77" s="179">
        <v>7522.08</v>
      </c>
      <c r="G77" s="233"/>
      <c r="H77" s="96"/>
      <c r="I77" s="278" t="s">
        <v>11</v>
      </c>
      <c r="J77" s="22"/>
      <c r="K77" s="35"/>
      <c r="L77" s="181"/>
      <c r="M77" s="151"/>
    </row>
    <row r="78" spans="1:13" ht="15" customHeight="1" x14ac:dyDescent="0.25">
      <c r="A78" s="274"/>
      <c r="B78" s="276"/>
      <c r="C78" s="260"/>
      <c r="D78" s="182" t="s">
        <v>285</v>
      </c>
      <c r="E78" s="260"/>
      <c r="F78" s="179"/>
      <c r="G78" s="234">
        <v>100</v>
      </c>
      <c r="H78" s="218">
        <v>51.42</v>
      </c>
      <c r="I78" s="279"/>
      <c r="J78" s="180">
        <v>100</v>
      </c>
      <c r="K78" s="218">
        <v>51.42</v>
      </c>
      <c r="L78" s="40">
        <f t="shared" ref="L78:L80" si="9">J78*K78</f>
        <v>5142</v>
      </c>
      <c r="M78" s="151"/>
    </row>
    <row r="79" spans="1:13" ht="15" customHeight="1" x14ac:dyDescent="0.25">
      <c r="A79" s="274"/>
      <c r="B79" s="276"/>
      <c r="C79" s="260"/>
      <c r="D79" s="182" t="s">
        <v>286</v>
      </c>
      <c r="E79" s="260"/>
      <c r="F79" s="179"/>
      <c r="G79" s="37">
        <v>100</v>
      </c>
      <c r="H79" s="218">
        <v>21.3</v>
      </c>
      <c r="I79" s="273"/>
      <c r="J79" s="180">
        <v>100</v>
      </c>
      <c r="K79" s="218">
        <v>21.3</v>
      </c>
      <c r="L79" s="40">
        <f t="shared" si="9"/>
        <v>2130</v>
      </c>
      <c r="M79" s="151"/>
    </row>
    <row r="80" spans="1:13" ht="15.75" customHeight="1" x14ac:dyDescent="0.25">
      <c r="A80" s="274"/>
      <c r="B80" s="276"/>
      <c r="C80" s="260"/>
      <c r="D80" s="182" t="s">
        <v>287</v>
      </c>
      <c r="E80" s="260"/>
      <c r="F80" s="179"/>
      <c r="G80" s="37">
        <v>6</v>
      </c>
      <c r="H80" s="218">
        <v>35.64</v>
      </c>
      <c r="I80" s="273"/>
      <c r="J80" s="180">
        <v>6</v>
      </c>
      <c r="K80" s="218">
        <v>35.64</v>
      </c>
      <c r="L80" s="40">
        <f t="shared" si="9"/>
        <v>213.84</v>
      </c>
      <c r="M80" s="151"/>
    </row>
    <row r="81" spans="1:13" x14ac:dyDescent="0.25">
      <c r="A81" s="274"/>
      <c r="B81" s="277"/>
      <c r="C81" s="260"/>
      <c r="D81" s="22" t="s">
        <v>288</v>
      </c>
      <c r="E81" s="260"/>
      <c r="F81" s="180"/>
      <c r="G81" s="51">
        <v>11</v>
      </c>
      <c r="H81" s="85">
        <v>3.2949999999999999</v>
      </c>
      <c r="I81" s="273"/>
      <c r="J81" s="47">
        <v>11</v>
      </c>
      <c r="K81" s="37">
        <v>3.2949999999999999</v>
      </c>
      <c r="L81" s="40">
        <v>36.24</v>
      </c>
      <c r="M81" s="151"/>
    </row>
    <row r="82" spans="1:13" x14ac:dyDescent="0.25">
      <c r="A82" s="198"/>
      <c r="B82" s="29"/>
      <c r="C82" s="29"/>
      <c r="D82" s="29"/>
      <c r="E82" s="29"/>
      <c r="F82" s="29"/>
      <c r="G82" s="29"/>
      <c r="H82" s="38"/>
      <c r="I82" s="133" t="s">
        <v>151</v>
      </c>
      <c r="J82" s="29"/>
      <c r="K82" s="38"/>
      <c r="L82" s="86">
        <f>L78+L79+L80+L81</f>
        <v>7522.08</v>
      </c>
      <c r="M82" s="242"/>
    </row>
    <row r="83" spans="1:13" ht="15.75" x14ac:dyDescent="0.25">
      <c r="A83" s="230"/>
      <c r="B83" s="231"/>
      <c r="C83" s="90"/>
      <c r="D83" s="231"/>
      <c r="E83" s="177"/>
      <c r="F83" s="81"/>
      <c r="G83" s="222"/>
      <c r="H83" s="81"/>
      <c r="I83" s="244" t="s">
        <v>78</v>
      </c>
      <c r="J83" s="229"/>
      <c r="K83" s="81"/>
      <c r="L83" s="243">
        <f>L82+L76+L70+L65+L56+L50+L37+L22+L17+L11</f>
        <v>36176.080000000002</v>
      </c>
      <c r="M83" s="151"/>
    </row>
  </sheetData>
  <mergeCells count="53">
    <mergeCell ref="C71:C75"/>
    <mergeCell ref="B71:B75"/>
    <mergeCell ref="A71:A75"/>
    <mergeCell ref="I71:I75"/>
    <mergeCell ref="E71:E75"/>
    <mergeCell ref="A77:A81"/>
    <mergeCell ref="B77:B81"/>
    <mergeCell ref="C77:C81"/>
    <mergeCell ref="E77:E81"/>
    <mergeCell ref="I77:I81"/>
    <mergeCell ref="C66:C69"/>
    <mergeCell ref="I66:I69"/>
    <mergeCell ref="A38:A49"/>
    <mergeCell ref="B38:B49"/>
    <mergeCell ref="C38:C49"/>
    <mergeCell ref="I38:I49"/>
    <mergeCell ref="A51:A55"/>
    <mergeCell ref="B51:B55"/>
    <mergeCell ref="C51:C55"/>
    <mergeCell ref="I51:I55"/>
    <mergeCell ref="A57:A64"/>
    <mergeCell ref="B57:B64"/>
    <mergeCell ref="C57:C64"/>
    <mergeCell ref="I57:I64"/>
    <mergeCell ref="A66:A69"/>
    <mergeCell ref="B66:B69"/>
    <mergeCell ref="A18:A21"/>
    <mergeCell ref="B18:B21"/>
    <mergeCell ref="C18:C21"/>
    <mergeCell ref="I18:I21"/>
    <mergeCell ref="A23:A36"/>
    <mergeCell ref="B23:B36"/>
    <mergeCell ref="C23:C36"/>
    <mergeCell ref="I23:I36"/>
    <mergeCell ref="B6:B10"/>
    <mergeCell ref="C6:C10"/>
    <mergeCell ref="I6:I10"/>
    <mergeCell ref="A12:A16"/>
    <mergeCell ref="B12:B16"/>
    <mergeCell ref="C12:C16"/>
    <mergeCell ref="I12:I16"/>
    <mergeCell ref="A6:A10"/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workbookViewId="0">
      <selection sqref="A1:L1048576"/>
    </sheetView>
  </sheetViews>
  <sheetFormatPr defaultRowHeight="15" x14ac:dyDescent="0.25"/>
  <cols>
    <col min="1" max="1" width="4.140625" customWidth="1"/>
    <col min="2" max="2" width="20" customWidth="1"/>
    <col min="3" max="3" width="18.28515625" customWidth="1"/>
    <col min="4" max="4" width="15.42578125" customWidth="1"/>
    <col min="5" max="5" width="10.5703125" customWidth="1"/>
    <col min="6" max="6" width="8.7109375" customWidth="1"/>
    <col min="7" max="7" width="8.140625" customWidth="1"/>
    <col min="8" max="8" width="9" customWidth="1"/>
    <col min="9" max="9" width="19.85546875" customWidth="1"/>
    <col min="10" max="10" width="8.140625" customWidth="1"/>
    <col min="12" max="12" width="9.5703125" bestFit="1" customWidth="1"/>
  </cols>
  <sheetData>
    <row r="1" spans="1:12" ht="18.75" x14ac:dyDescent="0.3">
      <c r="B1" s="255" t="s">
        <v>289</v>
      </c>
      <c r="C1" s="255"/>
      <c r="D1" s="255"/>
      <c r="E1" s="255"/>
      <c r="F1" s="255"/>
      <c r="G1" s="255"/>
      <c r="H1" s="255"/>
      <c r="I1" s="255"/>
      <c r="J1" s="255"/>
      <c r="K1" s="256"/>
      <c r="L1" s="256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57" t="s">
        <v>6</v>
      </c>
      <c r="B3" s="258" t="s">
        <v>0</v>
      </c>
      <c r="C3" s="258" t="s">
        <v>1</v>
      </c>
      <c r="D3" s="259" t="s">
        <v>2</v>
      </c>
      <c r="E3" s="259" t="s">
        <v>7</v>
      </c>
      <c r="F3" s="259" t="s">
        <v>9</v>
      </c>
      <c r="G3" s="258" t="s">
        <v>3</v>
      </c>
      <c r="H3" s="258" t="s">
        <v>4</v>
      </c>
      <c r="I3" s="259" t="s">
        <v>8</v>
      </c>
      <c r="J3" s="259" t="s">
        <v>10</v>
      </c>
      <c r="K3" s="259"/>
      <c r="L3" s="259"/>
    </row>
    <row r="4" spans="1:12" x14ac:dyDescent="0.25">
      <c r="A4" s="254"/>
      <c r="B4" s="254"/>
      <c r="C4" s="254"/>
      <c r="D4" s="254"/>
      <c r="E4" s="254"/>
      <c r="F4" s="254"/>
      <c r="G4" s="254"/>
      <c r="H4" s="254"/>
      <c r="I4" s="254"/>
      <c r="J4" s="93" t="s">
        <v>3</v>
      </c>
      <c r="K4" s="93" t="s">
        <v>4</v>
      </c>
      <c r="L4" s="93" t="s">
        <v>5</v>
      </c>
    </row>
    <row r="5" spans="1:12" x14ac:dyDescent="0.25">
      <c r="A5" s="93">
        <v>1</v>
      </c>
      <c r="B5" s="31">
        <v>2</v>
      </c>
      <c r="C5" s="93">
        <v>3</v>
      </c>
      <c r="D5" s="24">
        <v>4</v>
      </c>
      <c r="E5" s="93">
        <v>5</v>
      </c>
      <c r="F5" s="194">
        <v>6</v>
      </c>
      <c r="G5" s="194">
        <v>7</v>
      </c>
      <c r="H5" s="194">
        <v>8</v>
      </c>
      <c r="I5" s="93">
        <v>9</v>
      </c>
      <c r="J5" s="194">
        <v>10</v>
      </c>
      <c r="K5" s="194">
        <v>11</v>
      </c>
      <c r="L5" s="194">
        <v>12</v>
      </c>
    </row>
    <row r="6" spans="1:12" x14ac:dyDescent="0.25">
      <c r="A6" s="192" t="s">
        <v>12</v>
      </c>
      <c r="B6" s="197"/>
      <c r="C6" s="196"/>
      <c r="D6" s="195"/>
      <c r="E6" s="195"/>
      <c r="F6" s="207"/>
      <c r="G6" s="193"/>
      <c r="H6" s="203"/>
      <c r="I6" s="61"/>
      <c r="J6" s="200"/>
      <c r="K6" s="201"/>
      <c r="L6" s="202"/>
    </row>
    <row r="7" spans="1:12" x14ac:dyDescent="0.25">
      <c r="A7" s="2"/>
      <c r="B7" s="54"/>
      <c r="C7" s="204"/>
      <c r="D7" s="2"/>
      <c r="E7" s="2"/>
      <c r="F7" s="2"/>
      <c r="G7" s="2"/>
      <c r="H7" s="7"/>
      <c r="I7" s="91" t="s">
        <v>78</v>
      </c>
      <c r="J7" s="2"/>
      <c r="K7" s="7"/>
      <c r="L7" s="98">
        <f>L6</f>
        <v>0</v>
      </c>
    </row>
    <row r="8" spans="1:12" x14ac:dyDescent="0.25">
      <c r="A8" s="2"/>
      <c r="B8" s="2"/>
      <c r="C8" s="22"/>
      <c r="D8" s="2"/>
      <c r="E8" s="2"/>
      <c r="F8" s="2"/>
      <c r="G8" s="2"/>
      <c r="H8" s="7"/>
      <c r="I8" s="2"/>
      <c r="J8" s="2"/>
      <c r="K8" s="7"/>
      <c r="L8" s="7"/>
    </row>
    <row r="9" spans="1:12" x14ac:dyDescent="0.25">
      <c r="A9" s="2"/>
      <c r="B9" s="2"/>
      <c r="C9" s="2"/>
      <c r="D9" s="2"/>
      <c r="E9" s="2"/>
      <c r="F9" s="2"/>
      <c r="G9" s="2"/>
      <c r="H9" s="7"/>
      <c r="I9" s="2"/>
      <c r="J9" s="2"/>
      <c r="K9" s="7"/>
      <c r="L9" s="7"/>
    </row>
    <row r="10" spans="1:12" x14ac:dyDescent="0.25">
      <c r="A10" s="2"/>
      <c r="B10" s="2"/>
      <c r="C10" s="2"/>
      <c r="D10" s="2"/>
      <c r="E10" s="2"/>
      <c r="F10" s="2"/>
      <c r="G10" s="2"/>
      <c r="H10" s="7"/>
      <c r="I10" s="2"/>
      <c r="J10" s="2"/>
      <c r="K10" s="7"/>
      <c r="L10" s="7"/>
    </row>
    <row r="11" spans="1:12" x14ac:dyDescent="0.25">
      <c r="A11" s="2"/>
      <c r="B11" s="2"/>
      <c r="C11" s="2"/>
      <c r="D11" s="2"/>
      <c r="E11" s="2"/>
      <c r="F11" s="2"/>
      <c r="G11" s="2"/>
      <c r="H11" s="7"/>
      <c r="I11" s="2"/>
      <c r="J11" s="2"/>
      <c r="K11" s="7"/>
      <c r="L11" s="7"/>
    </row>
    <row r="12" spans="1:12" x14ac:dyDescent="0.25">
      <c r="A12" s="2"/>
      <c r="B12" s="2"/>
      <c r="C12" s="2"/>
      <c r="D12" s="2"/>
      <c r="E12" s="2"/>
      <c r="F12" s="2"/>
      <c r="G12" s="2"/>
      <c r="H12" s="7"/>
      <c r="I12" s="2"/>
      <c r="J12" s="2"/>
      <c r="K12" s="7"/>
      <c r="L12" s="7"/>
    </row>
    <row r="13" spans="1:12" x14ac:dyDescent="0.25">
      <c r="A13" s="2"/>
      <c r="B13" s="2"/>
      <c r="C13" s="2"/>
      <c r="D13" s="2"/>
      <c r="E13" s="2"/>
      <c r="F13" s="2"/>
      <c r="G13" s="2"/>
      <c r="H13" s="7"/>
      <c r="I13" s="2"/>
      <c r="J13" s="2"/>
      <c r="K13" s="7"/>
      <c r="L13" s="7"/>
    </row>
    <row r="14" spans="1:12" x14ac:dyDescent="0.25">
      <c r="A14" s="2"/>
      <c r="B14" s="2"/>
      <c r="C14" s="2"/>
      <c r="D14" s="2"/>
      <c r="E14" s="2"/>
      <c r="F14" s="2"/>
      <c r="G14" s="2"/>
      <c r="H14" s="7"/>
      <c r="I14" s="2"/>
      <c r="J14" s="2"/>
      <c r="K14" s="7"/>
      <c r="L14" s="7"/>
    </row>
    <row r="15" spans="1:12" x14ac:dyDescent="0.25">
      <c r="A15" s="2"/>
      <c r="B15" s="2"/>
      <c r="C15" s="2"/>
      <c r="D15" s="2"/>
      <c r="E15" s="2"/>
      <c r="F15" s="2"/>
      <c r="G15" s="2"/>
      <c r="H15" s="7"/>
      <c r="I15" s="2"/>
      <c r="J15" s="2"/>
      <c r="K15" s="7"/>
      <c r="L15" s="7"/>
    </row>
    <row r="16" spans="1:12" x14ac:dyDescent="0.25">
      <c r="A16" s="2"/>
      <c r="B16" s="2"/>
      <c r="C16" s="2"/>
      <c r="D16" s="2"/>
      <c r="E16" s="2"/>
      <c r="F16" s="2"/>
      <c r="G16" s="2"/>
      <c r="H16" s="7"/>
      <c r="I16" s="2"/>
      <c r="J16" s="2"/>
      <c r="K16" s="7"/>
      <c r="L16" s="7"/>
    </row>
    <row r="17" spans="1:12" x14ac:dyDescent="0.25">
      <c r="A17" s="2"/>
      <c r="B17" s="2"/>
      <c r="C17" s="2"/>
      <c r="D17" s="2"/>
      <c r="E17" s="2"/>
      <c r="F17" s="2"/>
      <c r="G17" s="2"/>
      <c r="H17" s="7"/>
      <c r="I17" s="2"/>
      <c r="J17" s="2"/>
      <c r="K17" s="7"/>
      <c r="L17" s="7"/>
    </row>
    <row r="18" spans="1:12" x14ac:dyDescent="0.25">
      <c r="A18" s="2"/>
      <c r="B18" s="2"/>
      <c r="C18" s="2"/>
      <c r="D18" s="2"/>
      <c r="E18" s="2"/>
      <c r="F18" s="2"/>
      <c r="G18" s="2"/>
      <c r="H18" s="7"/>
      <c r="I18" s="2"/>
      <c r="J18" s="2"/>
      <c r="K18" s="7"/>
      <c r="L18" s="7"/>
    </row>
    <row r="19" spans="1:12" x14ac:dyDescent="0.25">
      <c r="A19" s="2"/>
      <c r="B19" s="2"/>
      <c r="C19" s="2"/>
      <c r="D19" s="2"/>
      <c r="E19" s="2"/>
      <c r="F19" s="2"/>
      <c r="G19" s="2"/>
      <c r="H19" s="7"/>
      <c r="I19" s="2"/>
      <c r="J19" s="2"/>
      <c r="K19" s="7"/>
      <c r="L19" s="7"/>
    </row>
    <row r="20" spans="1:12" x14ac:dyDescent="0.25">
      <c r="A20" s="2"/>
      <c r="B20" s="2"/>
      <c r="C20" s="2"/>
      <c r="D20" s="2"/>
      <c r="E20" s="2"/>
      <c r="F20" s="2"/>
      <c r="G20" s="2"/>
      <c r="H20" s="7"/>
      <c r="I20" s="2"/>
      <c r="J20" s="2"/>
      <c r="K20" s="7"/>
      <c r="L20" s="7"/>
    </row>
    <row r="21" spans="1:12" x14ac:dyDescent="0.25">
      <c r="A21" s="2"/>
      <c r="B21" s="2"/>
      <c r="C21" s="2"/>
      <c r="D21" s="2"/>
      <c r="E21" s="2"/>
      <c r="F21" s="2"/>
      <c r="G21" s="2"/>
      <c r="H21" s="7"/>
      <c r="I21" s="2"/>
      <c r="J21" s="2"/>
      <c r="K21" s="7"/>
      <c r="L21" s="7"/>
    </row>
    <row r="22" spans="1:12" x14ac:dyDescent="0.25">
      <c r="A22" s="2"/>
      <c r="B22" s="2"/>
      <c r="C22" s="2"/>
      <c r="D22" s="2"/>
      <c r="E22" s="2"/>
      <c r="F22" s="2"/>
      <c r="G22" s="2"/>
      <c r="H22" s="7"/>
      <c r="I22" s="2"/>
      <c r="J22" s="2"/>
      <c r="K22" s="7"/>
      <c r="L22" s="7"/>
    </row>
    <row r="23" spans="1:12" x14ac:dyDescent="0.25">
      <c r="A23" s="2"/>
      <c r="B23" s="2"/>
      <c r="C23" s="2"/>
      <c r="D23" s="2"/>
      <c r="E23" s="2"/>
      <c r="F23" s="2"/>
      <c r="G23" s="2"/>
      <c r="H23" s="7"/>
      <c r="I23" s="2"/>
      <c r="J23" s="2"/>
      <c r="K23" s="7"/>
      <c r="L23" s="7"/>
    </row>
    <row r="24" spans="1:12" x14ac:dyDescent="0.25">
      <c r="A24" s="2"/>
      <c r="B24" s="2"/>
      <c r="C24" s="2"/>
      <c r="D24" s="2"/>
      <c r="E24" s="2"/>
      <c r="F24" s="2"/>
      <c r="G24" s="2"/>
      <c r="H24" s="7"/>
      <c r="I24" s="2"/>
      <c r="J24" s="2"/>
      <c r="K24" s="7"/>
      <c r="L24" s="7"/>
    </row>
    <row r="25" spans="1:12" x14ac:dyDescent="0.25">
      <c r="A25" s="2"/>
      <c r="B25" s="2"/>
      <c r="C25" s="2"/>
      <c r="D25" s="2"/>
      <c r="E25" s="2"/>
      <c r="F25" s="2"/>
      <c r="G25" s="2"/>
      <c r="H25" s="7"/>
      <c r="I25" s="2"/>
      <c r="J25" s="2"/>
      <c r="K25" s="7"/>
      <c r="L25" s="7"/>
    </row>
    <row r="26" spans="1:12" x14ac:dyDescent="0.25">
      <c r="A26" s="2"/>
      <c r="B26" s="2"/>
      <c r="C26" s="2"/>
      <c r="D26" s="2"/>
      <c r="E26" s="2"/>
      <c r="F26" s="2"/>
      <c r="G26" s="2"/>
      <c r="H26" s="7"/>
      <c r="I26" s="2"/>
      <c r="J26" s="2"/>
      <c r="K26" s="7"/>
      <c r="L26" s="7"/>
    </row>
    <row r="27" spans="1:12" x14ac:dyDescent="0.25">
      <c r="A27" s="2"/>
      <c r="B27" s="2"/>
      <c r="C27" s="2"/>
      <c r="D27" s="2"/>
      <c r="E27" s="2"/>
      <c r="F27" s="2"/>
      <c r="G27" s="2"/>
      <c r="H27" s="7"/>
      <c r="I27" s="2"/>
      <c r="J27" s="2"/>
      <c r="K27" s="7"/>
      <c r="L27" s="7"/>
    </row>
    <row r="28" spans="1:12" x14ac:dyDescent="0.25">
      <c r="A28" s="2"/>
      <c r="B28" s="2"/>
      <c r="C28" s="2"/>
      <c r="D28" s="2"/>
      <c r="E28" s="2"/>
      <c r="F28" s="2"/>
      <c r="G28" s="2"/>
      <c r="H28" s="7"/>
      <c r="I28" s="2"/>
      <c r="J28" s="2"/>
      <c r="K28" s="7"/>
      <c r="L28" s="7"/>
    </row>
    <row r="29" spans="1:12" x14ac:dyDescent="0.25">
      <c r="A29" s="2"/>
      <c r="B29" s="2"/>
      <c r="C29" s="2"/>
      <c r="D29" s="2"/>
      <c r="E29" s="2"/>
      <c r="F29" s="2"/>
      <c r="G29" s="2"/>
      <c r="H29" s="7"/>
      <c r="I29" s="2"/>
      <c r="J29" s="2"/>
      <c r="K29" s="7"/>
      <c r="L29" s="7"/>
    </row>
    <row r="30" spans="1:12" x14ac:dyDescent="0.25">
      <c r="A30" s="2"/>
      <c r="B30" s="2"/>
      <c r="C30" s="2"/>
      <c r="D30" s="2"/>
      <c r="E30" s="2"/>
      <c r="F30" s="2"/>
      <c r="G30" s="2"/>
      <c r="H30" s="7"/>
      <c r="I30" s="2"/>
      <c r="J30" s="2"/>
      <c r="K30" s="7"/>
      <c r="L30" s="7"/>
    </row>
    <row r="31" spans="1:12" x14ac:dyDescent="0.25">
      <c r="A31" s="2"/>
      <c r="B31" s="2"/>
      <c r="C31" s="2"/>
      <c r="D31" s="2"/>
      <c r="E31" s="2"/>
      <c r="F31" s="2"/>
      <c r="G31" s="2"/>
      <c r="H31" s="7"/>
      <c r="I31" s="2"/>
      <c r="J31" s="2"/>
      <c r="K31" s="7"/>
      <c r="L31" s="7"/>
    </row>
    <row r="32" spans="1:12" x14ac:dyDescent="0.25">
      <c r="A32" s="2"/>
      <c r="B32" s="2"/>
      <c r="C32" s="2"/>
      <c r="D32" s="2"/>
      <c r="E32" s="2"/>
      <c r="F32" s="2"/>
      <c r="G32" s="2"/>
      <c r="H32" s="7"/>
      <c r="I32" s="2"/>
      <c r="J32" s="2"/>
      <c r="K32" s="7"/>
      <c r="L32" s="7"/>
    </row>
    <row r="33" spans="1:12" x14ac:dyDescent="0.25">
      <c r="A33" s="2"/>
      <c r="B33" s="2"/>
      <c r="C33" s="2"/>
      <c r="D33" s="2"/>
      <c r="E33" s="2"/>
      <c r="F33" s="2"/>
      <c r="G33" s="2"/>
      <c r="H33" s="7"/>
      <c r="I33" s="2"/>
      <c r="J33" s="2"/>
      <c r="K33" s="7"/>
      <c r="L33" s="7"/>
    </row>
    <row r="34" spans="1:12" x14ac:dyDescent="0.25">
      <c r="A34" s="2"/>
      <c r="B34" s="2"/>
      <c r="C34" s="2"/>
      <c r="D34" s="2"/>
      <c r="E34" s="2"/>
      <c r="F34" s="2"/>
      <c r="G34" s="2"/>
      <c r="H34" s="7"/>
      <c r="I34" s="2"/>
      <c r="J34" s="2"/>
      <c r="K34" s="7"/>
      <c r="L34" s="7"/>
    </row>
    <row r="35" spans="1:12" x14ac:dyDescent="0.25">
      <c r="A35" s="2"/>
      <c r="B35" s="2"/>
      <c r="C35" s="2"/>
      <c r="D35" s="2"/>
      <c r="E35" s="2"/>
      <c r="F35" s="2"/>
      <c r="G35" s="2"/>
      <c r="H35" s="7"/>
      <c r="I35" s="2"/>
      <c r="J35" s="2"/>
      <c r="K35" s="7"/>
      <c r="L35" s="7"/>
    </row>
    <row r="36" spans="1:12" x14ac:dyDescent="0.25">
      <c r="A36" s="2"/>
      <c r="B36" s="2"/>
      <c r="C36" s="2"/>
      <c r="D36" s="2"/>
      <c r="E36" s="2"/>
      <c r="F36" s="2"/>
      <c r="G36" s="2"/>
      <c r="H36" s="7"/>
      <c r="I36" s="2"/>
      <c r="J36" s="2"/>
      <c r="K36" s="7"/>
      <c r="L36" s="7"/>
    </row>
    <row r="37" spans="1:12" x14ac:dyDescent="0.25">
      <c r="A37" s="2"/>
      <c r="B37" s="2"/>
      <c r="C37" s="2"/>
      <c r="D37" s="2"/>
      <c r="E37" s="2"/>
      <c r="F37" s="2"/>
      <c r="G37" s="2"/>
      <c r="H37" s="7"/>
      <c r="I37" s="2"/>
      <c r="J37" s="2"/>
      <c r="K37" s="7"/>
      <c r="L37" s="7"/>
    </row>
    <row r="38" spans="1:12" x14ac:dyDescent="0.25">
      <c r="A38" s="2"/>
      <c r="B38" s="2"/>
      <c r="C38" s="2"/>
      <c r="D38" s="2"/>
      <c r="E38" s="2"/>
      <c r="F38" s="2"/>
      <c r="G38" s="2"/>
      <c r="H38" s="7"/>
      <c r="I38" s="2"/>
      <c r="J38" s="2"/>
      <c r="K38" s="7"/>
      <c r="L38" s="7"/>
    </row>
    <row r="39" spans="1:12" x14ac:dyDescent="0.25">
      <c r="A39" s="2"/>
      <c r="B39" s="2"/>
      <c r="C39" s="2"/>
      <c r="D39" s="2"/>
      <c r="E39" s="2"/>
      <c r="F39" s="2"/>
      <c r="G39" s="2"/>
      <c r="H39" s="7"/>
      <c r="I39" s="2"/>
      <c r="J39" s="2"/>
      <c r="K39" s="7"/>
      <c r="L39" s="7"/>
    </row>
    <row r="40" spans="1:12" x14ac:dyDescent="0.25">
      <c r="A40" s="2"/>
      <c r="B40" s="2"/>
      <c r="C40" s="2"/>
      <c r="D40" s="2"/>
      <c r="E40" s="2"/>
      <c r="F40" s="2"/>
      <c r="G40" s="2"/>
      <c r="H40" s="7"/>
      <c r="I40" s="2"/>
      <c r="J40" s="2"/>
      <c r="K40" s="7"/>
      <c r="L40" s="7"/>
    </row>
    <row r="41" spans="1:12" x14ac:dyDescent="0.25">
      <c r="A41" s="2"/>
      <c r="B41" s="2"/>
      <c r="C41" s="2"/>
      <c r="D41" s="2"/>
      <c r="E41" s="2"/>
      <c r="F41" s="2"/>
      <c r="G41" s="2"/>
      <c r="H41" s="7"/>
      <c r="I41" s="2"/>
      <c r="J41" s="2"/>
      <c r="K41" s="7"/>
      <c r="L41" s="7"/>
    </row>
    <row r="42" spans="1:12" x14ac:dyDescent="0.25">
      <c r="A42" s="2"/>
      <c r="B42" s="2"/>
      <c r="C42" s="2"/>
      <c r="D42" s="2"/>
      <c r="E42" s="2"/>
      <c r="F42" s="2"/>
      <c r="G42" s="2"/>
      <c r="H42" s="7"/>
      <c r="I42" s="2"/>
      <c r="J42" s="2"/>
      <c r="K42" s="7"/>
      <c r="L42" s="7"/>
    </row>
    <row r="43" spans="1:12" x14ac:dyDescent="0.25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7"/>
    </row>
    <row r="44" spans="1:12" x14ac:dyDescent="0.25">
      <c r="A44" s="2"/>
      <c r="B44" s="2"/>
      <c r="C44" s="2"/>
      <c r="D44" s="2"/>
      <c r="E44" s="2"/>
      <c r="F44" s="2"/>
      <c r="G44" s="2"/>
      <c r="H44" s="7"/>
      <c r="I44" s="2"/>
      <c r="J44" s="2"/>
      <c r="K44" s="7"/>
      <c r="L44" s="7"/>
    </row>
    <row r="45" spans="1:12" x14ac:dyDescent="0.25">
      <c r="A45" s="2"/>
      <c r="B45" s="2"/>
      <c r="C45" s="2"/>
      <c r="D45" s="2"/>
      <c r="E45" s="2"/>
      <c r="F45" s="2"/>
      <c r="G45" s="2"/>
      <c r="H45" s="7"/>
      <c r="I45" s="2"/>
      <c r="J45" s="2"/>
      <c r="K45" s="7"/>
      <c r="L45" s="7"/>
    </row>
    <row r="46" spans="1:12" x14ac:dyDescent="0.25">
      <c r="A46" s="2"/>
      <c r="B46" s="2"/>
      <c r="C46" s="2"/>
      <c r="D46" s="2"/>
      <c r="E46" s="2"/>
      <c r="F46" s="2"/>
      <c r="G46" s="2"/>
      <c r="H46" s="7"/>
      <c r="I46" s="2"/>
      <c r="J46" s="2"/>
      <c r="K46" s="7"/>
      <c r="L46" s="7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7"/>
      <c r="L47" s="7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7"/>
      <c r="L48" s="7"/>
    </row>
    <row r="49" spans="11:12" x14ac:dyDescent="0.25">
      <c r="K49" s="5"/>
      <c r="L49" s="5"/>
    </row>
    <row r="50" spans="11:12" x14ac:dyDescent="0.25">
      <c r="K50" s="5"/>
      <c r="L50" s="5"/>
    </row>
    <row r="51" spans="11:12" x14ac:dyDescent="0.25">
      <c r="K51" s="5"/>
      <c r="L51" s="5"/>
    </row>
    <row r="52" spans="11:12" x14ac:dyDescent="0.25">
      <c r="K52" s="5"/>
      <c r="L52" s="5"/>
    </row>
    <row r="53" spans="11:12" x14ac:dyDescent="0.25">
      <c r="K53" s="5"/>
      <c r="L53" s="5"/>
    </row>
    <row r="54" spans="11:12" x14ac:dyDescent="0.25">
      <c r="K54" s="5"/>
      <c r="L54" s="5"/>
    </row>
    <row r="55" spans="11:12" x14ac:dyDescent="0.25">
      <c r="K55" s="5"/>
      <c r="L55" s="5"/>
    </row>
    <row r="56" spans="11:12" x14ac:dyDescent="0.25">
      <c r="K56" s="5"/>
      <c r="L56" s="5"/>
    </row>
    <row r="57" spans="11:12" x14ac:dyDescent="0.25">
      <c r="K57" s="5"/>
      <c r="L57" s="5"/>
    </row>
    <row r="58" spans="11:12" x14ac:dyDescent="0.25">
      <c r="K58" s="5"/>
      <c r="L58" s="5"/>
    </row>
    <row r="59" spans="11:12" x14ac:dyDescent="0.25">
      <c r="K59" s="5"/>
      <c r="L59" s="5"/>
    </row>
    <row r="60" spans="11:12" x14ac:dyDescent="0.25">
      <c r="K60" s="5"/>
      <c r="L60" s="5"/>
    </row>
    <row r="61" spans="11:12" x14ac:dyDescent="0.25">
      <c r="K61" s="5"/>
      <c r="L61" s="5"/>
    </row>
    <row r="62" spans="11:12" x14ac:dyDescent="0.25">
      <c r="K62" s="5"/>
      <c r="L62" s="5"/>
    </row>
    <row r="63" spans="11:12" x14ac:dyDescent="0.25">
      <c r="K63" s="5"/>
      <c r="L63" s="5"/>
    </row>
    <row r="64" spans="11:12" x14ac:dyDescent="0.25">
      <c r="K64" s="5"/>
      <c r="L64" s="5"/>
    </row>
    <row r="65" spans="11:12" x14ac:dyDescent="0.25">
      <c r="K65" s="5"/>
      <c r="L65" s="5"/>
    </row>
    <row r="66" spans="11:12" x14ac:dyDescent="0.25">
      <c r="K66" s="5"/>
      <c r="L66" s="5"/>
    </row>
    <row r="67" spans="11:12" x14ac:dyDescent="0.25">
      <c r="K67" s="5"/>
      <c r="L67" s="5"/>
    </row>
    <row r="68" spans="11:12" x14ac:dyDescent="0.25">
      <c r="K68" s="5"/>
      <c r="L68" s="5"/>
    </row>
    <row r="69" spans="11:12" x14ac:dyDescent="0.25">
      <c r="K69" s="5"/>
      <c r="L69" s="5"/>
    </row>
    <row r="70" spans="11:12" x14ac:dyDescent="0.25">
      <c r="K70" s="5"/>
      <c r="L70" s="5"/>
    </row>
    <row r="71" spans="11:12" x14ac:dyDescent="0.25">
      <c r="K71" s="5"/>
      <c r="L71" s="5"/>
    </row>
    <row r="72" spans="11:12" x14ac:dyDescent="0.25">
      <c r="K72" s="5"/>
      <c r="L72" s="5"/>
    </row>
    <row r="73" spans="11:12" x14ac:dyDescent="0.25">
      <c r="K73" s="5"/>
      <c r="L73" s="5"/>
    </row>
    <row r="74" spans="11:12" x14ac:dyDescent="0.25">
      <c r="K74" s="5"/>
      <c r="L74" s="5"/>
    </row>
    <row r="75" spans="11:12" x14ac:dyDescent="0.25">
      <c r="K75" s="5"/>
      <c r="L75" s="5"/>
    </row>
    <row r="76" spans="11:12" x14ac:dyDescent="0.25">
      <c r="K76" s="5"/>
      <c r="L76" s="5"/>
    </row>
    <row r="77" spans="11:12" x14ac:dyDescent="0.25">
      <c r="K77" s="5"/>
      <c r="L77" s="5"/>
    </row>
    <row r="78" spans="11:12" x14ac:dyDescent="0.25">
      <c r="K78" s="5"/>
      <c r="L78" s="5"/>
    </row>
    <row r="79" spans="11:12" x14ac:dyDescent="0.25">
      <c r="K79" s="5"/>
      <c r="L79" s="5"/>
    </row>
    <row r="80" spans="11:12" x14ac:dyDescent="0.25">
      <c r="K80" s="5"/>
      <c r="L80" s="5"/>
    </row>
    <row r="81" spans="11:12" x14ac:dyDescent="0.25">
      <c r="K81" s="5"/>
      <c r="L81" s="5"/>
    </row>
    <row r="82" spans="11:12" x14ac:dyDescent="0.25">
      <c r="K82" s="5"/>
      <c r="L82" s="5"/>
    </row>
    <row r="83" spans="11:12" x14ac:dyDescent="0.25">
      <c r="K83" s="5"/>
      <c r="L83" s="5"/>
    </row>
    <row r="84" spans="11:12" x14ac:dyDescent="0.25">
      <c r="K84" s="5"/>
      <c r="L84" s="5"/>
    </row>
    <row r="85" spans="11:12" x14ac:dyDescent="0.25">
      <c r="K85" s="5"/>
    </row>
    <row r="86" spans="11:12" x14ac:dyDescent="0.25">
      <c r="K86" s="5"/>
    </row>
    <row r="87" spans="11:12" x14ac:dyDescent="0.25">
      <c r="K87" s="5"/>
    </row>
    <row r="88" spans="11:12" x14ac:dyDescent="0.25">
      <c r="K88" s="5"/>
    </row>
    <row r="89" spans="11:12" x14ac:dyDescent="0.25">
      <c r="K89" s="5"/>
    </row>
    <row r="90" spans="11:12" x14ac:dyDescent="0.25">
      <c r="K90" s="5"/>
    </row>
    <row r="91" spans="11:12" x14ac:dyDescent="0.25">
      <c r="K91" s="5"/>
    </row>
    <row r="92" spans="11:12" x14ac:dyDescent="0.25">
      <c r="K92" s="5"/>
    </row>
    <row r="93" spans="11:12" x14ac:dyDescent="0.25">
      <c r="K93" s="5"/>
    </row>
    <row r="94" spans="11:12" x14ac:dyDescent="0.25">
      <c r="K94" s="5"/>
    </row>
    <row r="95" spans="11:12" x14ac:dyDescent="0.25">
      <c r="K95" s="5"/>
    </row>
    <row r="96" spans="11:12" x14ac:dyDescent="0.25">
      <c r="K96" s="5"/>
    </row>
    <row r="97" spans="11:11" x14ac:dyDescent="0.25">
      <c r="K97" s="5"/>
    </row>
    <row r="98" spans="11:11" x14ac:dyDescent="0.25">
      <c r="K98" s="5"/>
    </row>
    <row r="99" spans="11:11" x14ac:dyDescent="0.25">
      <c r="K99" s="5"/>
    </row>
    <row r="100" spans="11:11" x14ac:dyDescent="0.25">
      <c r="K100" s="5"/>
    </row>
    <row r="101" spans="11:11" x14ac:dyDescent="0.25">
      <c r="K101" s="5"/>
    </row>
    <row r="102" spans="11:11" x14ac:dyDescent="0.25">
      <c r="K102" s="5"/>
    </row>
    <row r="103" spans="11:11" x14ac:dyDescent="0.25">
      <c r="K103" s="5"/>
    </row>
    <row r="104" spans="11:11" x14ac:dyDescent="0.25">
      <c r="K104" s="5"/>
    </row>
    <row r="105" spans="11:11" x14ac:dyDescent="0.25">
      <c r="K105" s="5"/>
    </row>
    <row r="106" spans="11:11" x14ac:dyDescent="0.25">
      <c r="K106" s="5"/>
    </row>
    <row r="107" spans="11:11" x14ac:dyDescent="0.25">
      <c r="K107" s="5"/>
    </row>
    <row r="108" spans="11:11" x14ac:dyDescent="0.25">
      <c r="K108" s="5"/>
    </row>
    <row r="109" spans="11:11" x14ac:dyDescent="0.25">
      <c r="K109" s="5"/>
    </row>
    <row r="110" spans="11:11" x14ac:dyDescent="0.25">
      <c r="K110" s="5"/>
    </row>
    <row r="111" spans="11:11" x14ac:dyDescent="0.25">
      <c r="K111" s="5"/>
    </row>
    <row r="112" spans="11:11" x14ac:dyDescent="0.25">
      <c r="K112" s="5"/>
    </row>
    <row r="113" spans="11:11" x14ac:dyDescent="0.25">
      <c r="K113" s="5"/>
    </row>
    <row r="114" spans="11:11" x14ac:dyDescent="0.25">
      <c r="K114" s="5"/>
    </row>
    <row r="115" spans="11:11" x14ac:dyDescent="0.25">
      <c r="K115" s="5"/>
    </row>
    <row r="116" spans="11:11" x14ac:dyDescent="0.25">
      <c r="K116" s="5"/>
    </row>
    <row r="117" spans="11:11" x14ac:dyDescent="0.25">
      <c r="K117" s="5"/>
    </row>
    <row r="118" spans="11:11" x14ac:dyDescent="0.25">
      <c r="K118" s="5"/>
    </row>
    <row r="119" spans="11:11" x14ac:dyDescent="0.25">
      <c r="K119" s="5"/>
    </row>
    <row r="120" spans="11:11" x14ac:dyDescent="0.25">
      <c r="K120" s="5"/>
    </row>
    <row r="121" spans="11:11" x14ac:dyDescent="0.25">
      <c r="K121" s="5"/>
    </row>
    <row r="122" spans="11:11" x14ac:dyDescent="0.25">
      <c r="K122" s="5"/>
    </row>
  </sheetData>
  <mergeCells count="11"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workbookViewId="0">
      <selection activeCell="B1" sqref="B1:L1"/>
    </sheetView>
  </sheetViews>
  <sheetFormatPr defaultRowHeight="15" x14ac:dyDescent="0.25"/>
  <cols>
    <col min="1" max="1" width="5.140625" customWidth="1"/>
    <col min="2" max="2" width="20" customWidth="1"/>
    <col min="3" max="3" width="18.28515625" customWidth="1"/>
    <col min="4" max="4" width="14.28515625" customWidth="1"/>
    <col min="5" max="6" width="8.7109375" customWidth="1"/>
    <col min="7" max="7" width="7.42578125" customWidth="1"/>
    <col min="8" max="8" width="9" customWidth="1"/>
    <col min="9" max="9" width="19.85546875" customWidth="1"/>
    <col min="10" max="10" width="8.140625" customWidth="1"/>
    <col min="12" max="12" width="12" bestFit="1" customWidth="1"/>
  </cols>
  <sheetData>
    <row r="1" spans="1:14" ht="18.75" x14ac:dyDescent="0.3">
      <c r="B1" s="255" t="s">
        <v>324</v>
      </c>
      <c r="C1" s="255"/>
      <c r="D1" s="255"/>
      <c r="E1" s="255"/>
      <c r="F1" s="255"/>
      <c r="G1" s="255"/>
      <c r="H1" s="255"/>
      <c r="I1" s="255"/>
      <c r="J1" s="255"/>
      <c r="K1" s="256"/>
      <c r="L1" s="256"/>
      <c r="M1" s="112"/>
      <c r="N1" s="63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2"/>
      <c r="N2" s="63"/>
    </row>
    <row r="3" spans="1:14" ht="27.75" customHeight="1" x14ac:dyDescent="0.25">
      <c r="A3" s="257" t="s">
        <v>6</v>
      </c>
      <c r="B3" s="258" t="s">
        <v>0</v>
      </c>
      <c r="C3" s="258" t="s">
        <v>1</v>
      </c>
      <c r="D3" s="259" t="s">
        <v>2</v>
      </c>
      <c r="E3" s="259" t="s">
        <v>7</v>
      </c>
      <c r="F3" s="259" t="s">
        <v>9</v>
      </c>
      <c r="G3" s="258" t="s">
        <v>3</v>
      </c>
      <c r="H3" s="258" t="s">
        <v>4</v>
      </c>
      <c r="I3" s="259" t="s">
        <v>8</v>
      </c>
      <c r="J3" s="259" t="s">
        <v>10</v>
      </c>
      <c r="K3" s="259"/>
      <c r="L3" s="310"/>
      <c r="M3" s="112"/>
      <c r="N3" s="63"/>
    </row>
    <row r="4" spans="1:14" x14ac:dyDescent="0.25">
      <c r="A4" s="254"/>
      <c r="B4" s="254"/>
      <c r="C4" s="254"/>
      <c r="D4" s="254"/>
      <c r="E4" s="254"/>
      <c r="F4" s="254"/>
      <c r="G4" s="254"/>
      <c r="H4" s="254"/>
      <c r="I4" s="254"/>
      <c r="J4" s="4" t="s">
        <v>3</v>
      </c>
      <c r="K4" s="4" t="s">
        <v>4</v>
      </c>
      <c r="L4" s="31" t="s">
        <v>5</v>
      </c>
      <c r="M4" s="112"/>
      <c r="N4" s="63"/>
    </row>
    <row r="5" spans="1:14" x14ac:dyDescent="0.25">
      <c r="A5" s="4">
        <v>1</v>
      </c>
      <c r="B5" s="31">
        <v>2</v>
      </c>
      <c r="C5" s="4">
        <v>3</v>
      </c>
      <c r="D5" s="24">
        <v>4</v>
      </c>
      <c r="E5" s="4">
        <v>5</v>
      </c>
      <c r="F5" s="4">
        <v>6</v>
      </c>
      <c r="G5" s="4">
        <v>7</v>
      </c>
      <c r="H5" s="31">
        <v>8</v>
      </c>
      <c r="I5" s="4">
        <v>9</v>
      </c>
      <c r="J5" s="24">
        <v>10</v>
      </c>
      <c r="K5" s="4">
        <v>11</v>
      </c>
      <c r="L5" s="31">
        <v>12</v>
      </c>
      <c r="M5" s="112"/>
      <c r="N5" s="63"/>
    </row>
    <row r="6" spans="1:14" ht="24" customHeight="1" x14ac:dyDescent="0.25">
      <c r="A6" s="28" t="s">
        <v>12</v>
      </c>
      <c r="B6" s="266" t="s">
        <v>82</v>
      </c>
      <c r="C6" s="305" t="s">
        <v>83</v>
      </c>
      <c r="D6" s="2" t="s">
        <v>21</v>
      </c>
      <c r="E6" s="268" t="s">
        <v>104</v>
      </c>
      <c r="F6" s="7">
        <v>56080</v>
      </c>
      <c r="G6" s="28">
        <v>2200</v>
      </c>
      <c r="H6" s="7">
        <v>22</v>
      </c>
      <c r="I6" s="272" t="s">
        <v>158</v>
      </c>
      <c r="J6" s="104"/>
      <c r="K6" s="36">
        <v>22</v>
      </c>
      <c r="L6" s="92">
        <f>J6*K6</f>
        <v>0</v>
      </c>
      <c r="M6" s="145"/>
      <c r="N6" s="63"/>
    </row>
    <row r="7" spans="1:14" ht="36.75" customHeight="1" x14ac:dyDescent="0.25">
      <c r="A7" s="28"/>
      <c r="B7" s="292"/>
      <c r="C7" s="308"/>
      <c r="D7" s="2" t="s">
        <v>22</v>
      </c>
      <c r="E7" s="281"/>
      <c r="F7" s="2"/>
      <c r="G7" s="28">
        <v>160</v>
      </c>
      <c r="H7" s="7">
        <v>48</v>
      </c>
      <c r="I7" s="273"/>
      <c r="J7" s="104"/>
      <c r="K7" s="36">
        <v>48</v>
      </c>
      <c r="L7" s="92">
        <f>J7*K7</f>
        <v>0</v>
      </c>
      <c r="M7" s="145"/>
      <c r="N7" s="63"/>
    </row>
    <row r="8" spans="1:14" x14ac:dyDescent="0.25">
      <c r="A8" s="29"/>
      <c r="B8" s="9"/>
      <c r="C8" s="29"/>
      <c r="D8" s="9"/>
      <c r="E8" s="29"/>
      <c r="F8" s="9"/>
      <c r="G8" s="33"/>
      <c r="H8" s="55"/>
      <c r="I8" s="87" t="s">
        <v>13</v>
      </c>
      <c r="J8" s="105"/>
      <c r="K8" s="38"/>
      <c r="L8" s="110">
        <f>L6+L7</f>
        <v>0</v>
      </c>
      <c r="M8" s="145"/>
      <c r="N8" s="113"/>
    </row>
    <row r="9" spans="1:14" ht="28.5" customHeight="1" x14ac:dyDescent="0.25">
      <c r="A9" s="30" t="s">
        <v>14</v>
      </c>
      <c r="B9" s="266" t="s">
        <v>109</v>
      </c>
      <c r="C9" s="268" t="s">
        <v>83</v>
      </c>
      <c r="D9" s="268" t="s">
        <v>108</v>
      </c>
      <c r="E9" s="268" t="s">
        <v>76</v>
      </c>
      <c r="F9" s="299">
        <v>29770</v>
      </c>
      <c r="G9" s="146">
        <v>242</v>
      </c>
      <c r="H9" s="146">
        <v>125.95</v>
      </c>
      <c r="I9" s="278" t="s">
        <v>158</v>
      </c>
      <c r="J9" s="106"/>
      <c r="K9" s="85">
        <v>125.95</v>
      </c>
      <c r="L9" s="111">
        <f>J9*K9</f>
        <v>0</v>
      </c>
      <c r="M9" s="145"/>
      <c r="N9" s="113"/>
    </row>
    <row r="10" spans="1:14" ht="17.25" customHeight="1" x14ac:dyDescent="0.25">
      <c r="A10" s="30"/>
      <c r="B10" s="281"/>
      <c r="C10" s="294"/>
      <c r="D10" s="280"/>
      <c r="E10" s="294"/>
      <c r="F10" s="309"/>
      <c r="G10" s="147">
        <v>7</v>
      </c>
      <c r="H10" s="147">
        <v>114.5</v>
      </c>
      <c r="I10" s="295"/>
      <c r="J10" s="106"/>
      <c r="K10" s="85"/>
      <c r="L10" s="111"/>
      <c r="M10" s="145"/>
      <c r="N10" s="113"/>
    </row>
    <row r="11" spans="1:14" ht="15.75" customHeight="1" x14ac:dyDescent="0.25">
      <c r="A11" s="30"/>
      <c r="B11" s="16"/>
      <c r="C11" s="142"/>
      <c r="D11" s="19"/>
      <c r="E11" s="143"/>
      <c r="F11" s="20"/>
      <c r="G11" s="144"/>
      <c r="H11" s="18"/>
      <c r="I11" s="87" t="s">
        <v>13</v>
      </c>
      <c r="J11" s="106"/>
      <c r="K11" s="85"/>
      <c r="L11" s="149">
        <f>L9+L10</f>
        <v>0</v>
      </c>
      <c r="M11" s="145"/>
      <c r="N11" s="113"/>
    </row>
    <row r="12" spans="1:14" ht="45.75" customHeight="1" x14ac:dyDescent="0.25">
      <c r="A12" s="30" t="s">
        <v>15</v>
      </c>
      <c r="B12" s="16" t="s">
        <v>82</v>
      </c>
      <c r="C12" s="80" t="s">
        <v>83</v>
      </c>
      <c r="D12" s="19" t="s">
        <v>24</v>
      </c>
      <c r="E12" s="82" t="s">
        <v>105</v>
      </c>
      <c r="F12" s="20">
        <v>11800</v>
      </c>
      <c r="G12" s="84">
        <v>85</v>
      </c>
      <c r="H12" s="18">
        <v>138.82</v>
      </c>
      <c r="I12" s="34" t="s">
        <v>158</v>
      </c>
      <c r="J12" s="20"/>
      <c r="K12" s="85">
        <v>138.82</v>
      </c>
      <c r="L12" s="111">
        <v>0</v>
      </c>
      <c r="M12" s="145"/>
      <c r="N12" s="63"/>
    </row>
    <row r="13" spans="1:14" ht="49.5" customHeight="1" x14ac:dyDescent="0.25">
      <c r="A13" s="30" t="s">
        <v>16</v>
      </c>
      <c r="B13" s="16" t="s">
        <v>82</v>
      </c>
      <c r="C13" s="80" t="s">
        <v>83</v>
      </c>
      <c r="D13" s="17" t="s">
        <v>25</v>
      </c>
      <c r="E13" s="80" t="s">
        <v>106</v>
      </c>
      <c r="F13" s="15">
        <v>27300</v>
      </c>
      <c r="G13" s="30">
        <v>350</v>
      </c>
      <c r="H13" s="15">
        <v>78</v>
      </c>
      <c r="I13" s="34" t="s">
        <v>158</v>
      </c>
      <c r="J13" s="103"/>
      <c r="K13" s="81">
        <v>78</v>
      </c>
      <c r="L13" s="111">
        <f t="shared" ref="L13" si="0">J13*K13</f>
        <v>0</v>
      </c>
      <c r="M13" s="145"/>
      <c r="N13" s="63"/>
    </row>
    <row r="14" spans="1:14" ht="44.25" customHeight="1" x14ac:dyDescent="0.25">
      <c r="A14" s="30" t="s">
        <v>19</v>
      </c>
      <c r="B14" s="16" t="s">
        <v>82</v>
      </c>
      <c r="C14" s="80" t="s">
        <v>83</v>
      </c>
      <c r="D14" s="17" t="s">
        <v>27</v>
      </c>
      <c r="E14" s="82" t="s">
        <v>107</v>
      </c>
      <c r="F14" s="15">
        <v>12950</v>
      </c>
      <c r="G14" s="30">
        <v>500</v>
      </c>
      <c r="H14" s="15">
        <v>25.9</v>
      </c>
      <c r="I14" s="34" t="s">
        <v>158</v>
      </c>
      <c r="J14" s="15"/>
      <c r="K14" s="81">
        <v>25.8889</v>
      </c>
      <c r="L14" s="111">
        <f>J14*K14</f>
        <v>0</v>
      </c>
      <c r="M14" s="114"/>
      <c r="N14" s="63"/>
    </row>
    <row r="15" spans="1:14" ht="31.5" customHeight="1" x14ac:dyDescent="0.25">
      <c r="A15" s="266" t="s">
        <v>20</v>
      </c>
      <c r="B15" s="266" t="s">
        <v>84</v>
      </c>
      <c r="C15" s="268" t="s">
        <v>85</v>
      </c>
      <c r="D15" s="3" t="s">
        <v>72</v>
      </c>
      <c r="E15" s="268" t="s">
        <v>77</v>
      </c>
      <c r="F15" s="11">
        <v>40200</v>
      </c>
      <c r="G15" s="83">
        <v>1250</v>
      </c>
      <c r="H15" s="11">
        <v>16.16</v>
      </c>
      <c r="I15" s="34" t="s">
        <v>158</v>
      </c>
      <c r="J15" s="150"/>
      <c r="K15" s="81">
        <v>17.829999999999998</v>
      </c>
      <c r="L15" s="111">
        <v>0</v>
      </c>
      <c r="M15" s="145"/>
      <c r="N15" s="63"/>
    </row>
    <row r="16" spans="1:14" ht="24.75" customHeight="1" x14ac:dyDescent="0.25">
      <c r="A16" s="267"/>
      <c r="B16" s="267"/>
      <c r="C16" s="269"/>
      <c r="D16" s="3" t="s">
        <v>71</v>
      </c>
      <c r="E16" s="267"/>
      <c r="F16" s="2"/>
      <c r="G16" s="83">
        <v>1250</v>
      </c>
      <c r="H16" s="11">
        <v>16</v>
      </c>
      <c r="I16" s="34" t="s">
        <v>158</v>
      </c>
      <c r="J16" s="109"/>
      <c r="K16" s="37">
        <v>17.670000000000002</v>
      </c>
      <c r="L16" s="111">
        <v>0</v>
      </c>
      <c r="M16" s="145"/>
      <c r="N16" s="63"/>
    </row>
    <row r="17" spans="1:14" x14ac:dyDescent="0.25">
      <c r="A17" s="292"/>
      <c r="B17" s="293"/>
      <c r="C17" s="280"/>
      <c r="D17" s="9"/>
      <c r="E17" s="29"/>
      <c r="F17" s="9"/>
      <c r="G17" s="29"/>
      <c r="H17" s="8"/>
      <c r="I17" s="87" t="s">
        <v>13</v>
      </c>
      <c r="J17" s="105"/>
      <c r="K17" s="38"/>
      <c r="L17" s="110">
        <f>L15+L16</f>
        <v>0</v>
      </c>
      <c r="M17" s="145"/>
      <c r="N17" s="63"/>
    </row>
    <row r="18" spans="1:14" ht="45.75" customHeight="1" x14ac:dyDescent="0.25">
      <c r="A18" s="30" t="s">
        <v>23</v>
      </c>
      <c r="B18" s="16" t="s">
        <v>17</v>
      </c>
      <c r="C18" s="80" t="s">
        <v>18</v>
      </c>
      <c r="D18" s="17" t="s">
        <v>26</v>
      </c>
      <c r="E18" s="80" t="s">
        <v>113</v>
      </c>
      <c r="F18" s="15">
        <v>19773</v>
      </c>
      <c r="G18" s="30">
        <v>8280</v>
      </c>
      <c r="H18" s="15">
        <v>2.3879999999999999</v>
      </c>
      <c r="I18" s="34" t="s">
        <v>158</v>
      </c>
      <c r="J18" s="99"/>
      <c r="K18" s="15">
        <v>2.1</v>
      </c>
      <c r="L18" s="111">
        <v>0</v>
      </c>
      <c r="M18" s="145"/>
      <c r="N18" s="63"/>
    </row>
    <row r="19" spans="1:14" ht="45" customHeight="1" x14ac:dyDescent="0.25">
      <c r="A19" s="30" t="s">
        <v>110</v>
      </c>
      <c r="B19" s="16" t="s">
        <v>17</v>
      </c>
      <c r="C19" s="80" t="s">
        <v>18</v>
      </c>
      <c r="D19" s="17" t="s">
        <v>87</v>
      </c>
      <c r="E19" s="80" t="s">
        <v>111</v>
      </c>
      <c r="F19" s="15">
        <v>15000</v>
      </c>
      <c r="G19" s="30">
        <v>131.58000000000001</v>
      </c>
      <c r="H19" s="15">
        <v>114</v>
      </c>
      <c r="I19" s="34" t="s">
        <v>158</v>
      </c>
      <c r="J19" s="107"/>
      <c r="K19" s="81">
        <v>105.6</v>
      </c>
      <c r="L19" s="111">
        <f t="shared" ref="L19:L21" si="1">J19*K19</f>
        <v>0</v>
      </c>
      <c r="M19" s="92"/>
      <c r="N19" s="63"/>
    </row>
    <row r="20" spans="1:14" ht="26.25" customHeight="1" x14ac:dyDescent="0.25">
      <c r="A20" s="268" t="s">
        <v>170</v>
      </c>
      <c r="B20" s="266" t="s">
        <v>17</v>
      </c>
      <c r="C20" s="268" t="s">
        <v>18</v>
      </c>
      <c r="D20" s="17" t="s">
        <v>88</v>
      </c>
      <c r="E20" s="268" t="s">
        <v>112</v>
      </c>
      <c r="F20" s="313">
        <v>25000</v>
      </c>
      <c r="G20" s="30">
        <v>247</v>
      </c>
      <c r="H20" s="15">
        <v>55.2</v>
      </c>
      <c r="I20" s="272" t="s">
        <v>158</v>
      </c>
      <c r="J20" s="103"/>
      <c r="K20" s="81">
        <v>45.88</v>
      </c>
      <c r="L20" s="111">
        <v>0</v>
      </c>
      <c r="M20" s="92"/>
      <c r="N20" s="63"/>
    </row>
    <row r="21" spans="1:14" ht="25.5" customHeight="1" x14ac:dyDescent="0.25">
      <c r="A21" s="311"/>
      <c r="B21" s="267"/>
      <c r="C21" s="269"/>
      <c r="D21" s="17" t="s">
        <v>89</v>
      </c>
      <c r="E21" s="312"/>
      <c r="F21" s="311"/>
      <c r="G21" s="30">
        <v>93</v>
      </c>
      <c r="H21" s="15">
        <v>76.2</v>
      </c>
      <c r="I21" s="294"/>
      <c r="J21" s="15"/>
      <c r="K21" s="81"/>
      <c r="L21" s="111">
        <f t="shared" si="1"/>
        <v>0</v>
      </c>
      <c r="M21" s="92"/>
      <c r="N21" s="63"/>
    </row>
    <row r="22" spans="1:14" ht="18" customHeight="1" x14ac:dyDescent="0.25">
      <c r="A22" s="293"/>
      <c r="B22" s="293"/>
      <c r="C22" s="294"/>
      <c r="D22" s="100" t="s">
        <v>13</v>
      </c>
      <c r="E22" s="294"/>
      <c r="F22" s="293"/>
      <c r="G22" s="30"/>
      <c r="H22" s="15"/>
      <c r="I22" s="87" t="s">
        <v>13</v>
      </c>
      <c r="J22" s="103"/>
      <c r="K22" s="81"/>
      <c r="L22" s="101">
        <f>L20+L21</f>
        <v>0</v>
      </c>
      <c r="M22" s="92"/>
      <c r="N22" s="63"/>
    </row>
    <row r="23" spans="1:14" ht="46.5" customHeight="1" x14ac:dyDescent="0.25">
      <c r="A23" s="126" t="s">
        <v>171</v>
      </c>
      <c r="B23" s="16" t="s">
        <v>17</v>
      </c>
      <c r="C23" s="80" t="s">
        <v>18</v>
      </c>
      <c r="D23" s="17" t="s">
        <v>90</v>
      </c>
      <c r="E23" s="82" t="s">
        <v>114</v>
      </c>
      <c r="F23" s="102">
        <v>3000</v>
      </c>
      <c r="G23" s="30">
        <v>175</v>
      </c>
      <c r="H23" s="15">
        <v>17.16</v>
      </c>
      <c r="I23" s="34" t="s">
        <v>158</v>
      </c>
      <c r="J23" s="103"/>
      <c r="K23" s="81">
        <v>16.757999999999999</v>
      </c>
      <c r="L23" s="111">
        <f t="shared" ref="L23:L31" si="2">J23*K23</f>
        <v>0</v>
      </c>
      <c r="M23" s="92"/>
      <c r="N23" s="63"/>
    </row>
    <row r="24" spans="1:14" ht="45" x14ac:dyDescent="0.25">
      <c r="A24" s="30" t="s">
        <v>100</v>
      </c>
      <c r="B24" s="30" t="s">
        <v>17</v>
      </c>
      <c r="C24" s="80" t="s">
        <v>18</v>
      </c>
      <c r="D24" s="30" t="s">
        <v>91</v>
      </c>
      <c r="E24" s="80" t="s">
        <v>115</v>
      </c>
      <c r="F24" s="30">
        <v>25000</v>
      </c>
      <c r="G24" s="30">
        <v>550</v>
      </c>
      <c r="H24" s="81">
        <v>45.456000000000003</v>
      </c>
      <c r="I24" s="34" t="s">
        <v>158</v>
      </c>
      <c r="J24" s="81"/>
      <c r="K24" s="108">
        <v>44.4</v>
      </c>
      <c r="L24" s="111">
        <f t="shared" si="2"/>
        <v>0</v>
      </c>
      <c r="M24" s="145"/>
      <c r="N24" s="63"/>
    </row>
    <row r="25" spans="1:14" x14ac:dyDescent="0.25">
      <c r="A25" s="314" t="s">
        <v>92</v>
      </c>
      <c r="B25" s="266" t="s">
        <v>82</v>
      </c>
      <c r="C25" s="268" t="s">
        <v>83</v>
      </c>
      <c r="D25" s="17" t="s">
        <v>93</v>
      </c>
      <c r="E25" s="268" t="s">
        <v>117</v>
      </c>
      <c r="F25" s="315">
        <v>27740</v>
      </c>
      <c r="G25" s="99">
        <v>650</v>
      </c>
      <c r="H25" s="81">
        <v>12.5</v>
      </c>
      <c r="I25" s="272" t="s">
        <v>158</v>
      </c>
      <c r="J25" s="103"/>
      <c r="K25" s="81">
        <v>12.5</v>
      </c>
      <c r="L25" s="111">
        <f t="shared" si="2"/>
        <v>0</v>
      </c>
      <c r="M25" s="92"/>
      <c r="N25" s="63"/>
    </row>
    <row r="26" spans="1:14" x14ac:dyDescent="0.25">
      <c r="A26" s="311"/>
      <c r="B26" s="267"/>
      <c r="C26" s="269"/>
      <c r="D26" s="17" t="s">
        <v>94</v>
      </c>
      <c r="E26" s="269"/>
      <c r="F26" s="316"/>
      <c r="G26" s="99"/>
      <c r="H26" s="81"/>
      <c r="I26" s="273"/>
      <c r="J26" s="103"/>
      <c r="K26" s="81"/>
      <c r="L26" s="111">
        <f t="shared" si="2"/>
        <v>0</v>
      </c>
      <c r="M26" s="92"/>
      <c r="N26" s="63"/>
    </row>
    <row r="27" spans="1:14" x14ac:dyDescent="0.25">
      <c r="A27" s="311"/>
      <c r="B27" s="267"/>
      <c r="C27" s="269"/>
      <c r="D27" s="17" t="s">
        <v>95</v>
      </c>
      <c r="E27" s="269"/>
      <c r="F27" s="316"/>
      <c r="G27" s="99">
        <v>400</v>
      </c>
      <c r="H27" s="81">
        <v>16.5</v>
      </c>
      <c r="I27" s="273"/>
      <c r="J27" s="103"/>
      <c r="K27" s="81">
        <v>16.5</v>
      </c>
      <c r="L27" s="111">
        <f t="shared" si="2"/>
        <v>0</v>
      </c>
      <c r="M27" s="92"/>
      <c r="N27" s="63"/>
    </row>
    <row r="28" spans="1:14" x14ac:dyDescent="0.25">
      <c r="A28" s="311"/>
      <c r="B28" s="267"/>
      <c r="C28" s="269"/>
      <c r="D28" s="17" t="s">
        <v>96</v>
      </c>
      <c r="E28" s="269"/>
      <c r="F28" s="316"/>
      <c r="G28" s="99">
        <v>30</v>
      </c>
      <c r="H28" s="81">
        <v>65</v>
      </c>
      <c r="I28" s="273"/>
      <c r="J28" s="139"/>
      <c r="K28" s="81">
        <v>55</v>
      </c>
      <c r="L28" s="111">
        <f t="shared" si="2"/>
        <v>0</v>
      </c>
      <c r="M28" s="92"/>
      <c r="N28" s="63"/>
    </row>
    <row r="29" spans="1:14" x14ac:dyDescent="0.25">
      <c r="A29" s="311"/>
      <c r="B29" s="267"/>
      <c r="C29" s="269"/>
      <c r="D29" s="17" t="s">
        <v>97</v>
      </c>
      <c r="E29" s="269"/>
      <c r="F29" s="316"/>
      <c r="G29" s="99">
        <v>400</v>
      </c>
      <c r="H29" s="81">
        <v>12.5</v>
      </c>
      <c r="I29" s="273"/>
      <c r="J29" s="103"/>
      <c r="K29" s="81">
        <v>12.5</v>
      </c>
      <c r="L29" s="111">
        <f t="shared" si="2"/>
        <v>0</v>
      </c>
      <c r="M29" s="92"/>
      <c r="N29" s="63"/>
    </row>
    <row r="30" spans="1:14" x14ac:dyDescent="0.25">
      <c r="A30" s="311"/>
      <c r="B30" s="267"/>
      <c r="C30" s="269"/>
      <c r="D30" s="17" t="s">
        <v>98</v>
      </c>
      <c r="E30" s="269"/>
      <c r="F30" s="316"/>
      <c r="G30" s="99"/>
      <c r="H30" s="81">
        <v>0</v>
      </c>
      <c r="I30" s="273"/>
      <c r="J30" s="103"/>
      <c r="K30" s="81">
        <v>0</v>
      </c>
      <c r="L30" s="111">
        <f t="shared" si="2"/>
        <v>0</v>
      </c>
      <c r="M30" s="92"/>
      <c r="N30" s="63"/>
    </row>
    <row r="31" spans="1:14" x14ac:dyDescent="0.25">
      <c r="A31" s="311"/>
      <c r="B31" s="267"/>
      <c r="C31" s="269"/>
      <c r="D31" s="17" t="s">
        <v>99</v>
      </c>
      <c r="E31" s="280"/>
      <c r="F31" s="317"/>
      <c r="G31" s="99">
        <v>450</v>
      </c>
      <c r="H31" s="81">
        <v>12.6</v>
      </c>
      <c r="I31" s="282"/>
      <c r="J31" s="103"/>
      <c r="K31" s="81">
        <v>12.6</v>
      </c>
      <c r="L31" s="111">
        <f t="shared" si="2"/>
        <v>0</v>
      </c>
      <c r="M31" s="92"/>
      <c r="N31" s="63"/>
    </row>
    <row r="32" spans="1:14" x14ac:dyDescent="0.25">
      <c r="A32" s="293"/>
      <c r="B32" s="281"/>
      <c r="C32" s="280"/>
      <c r="D32" s="100"/>
      <c r="E32" s="80"/>
      <c r="F32" s="15"/>
      <c r="G32" s="30"/>
      <c r="H32" s="15"/>
      <c r="I32" s="87" t="s">
        <v>13</v>
      </c>
      <c r="J32" s="103"/>
      <c r="K32" s="81"/>
      <c r="L32" s="101">
        <f>L25+L26+L27+L28+L29+L30+L31</f>
        <v>0</v>
      </c>
      <c r="M32" s="92"/>
      <c r="N32" s="63"/>
    </row>
    <row r="33" spans="1:14" ht="45" x14ac:dyDescent="0.25">
      <c r="A33" s="30" t="s">
        <v>86</v>
      </c>
      <c r="B33" s="16" t="s">
        <v>101</v>
      </c>
      <c r="C33" s="80" t="s">
        <v>102</v>
      </c>
      <c r="D33" s="17" t="s">
        <v>103</v>
      </c>
      <c r="E33" s="80" t="s">
        <v>116</v>
      </c>
      <c r="F33" s="15">
        <v>21750</v>
      </c>
      <c r="G33" s="30">
        <v>2500</v>
      </c>
      <c r="H33" s="15">
        <v>8.6999999999999993</v>
      </c>
      <c r="I33" s="34" t="s">
        <v>158</v>
      </c>
      <c r="J33" s="103"/>
      <c r="K33" s="81">
        <v>9.5</v>
      </c>
      <c r="L33" s="111">
        <f t="shared" ref="L33" si="3">J33*K33</f>
        <v>0</v>
      </c>
      <c r="M33" s="92"/>
      <c r="N33" s="63"/>
    </row>
    <row r="34" spans="1:14" ht="38.25" x14ac:dyDescent="0.25">
      <c r="A34" s="30" t="s">
        <v>172</v>
      </c>
      <c r="B34" s="16" t="s">
        <v>152</v>
      </c>
      <c r="C34" s="120" t="s">
        <v>153</v>
      </c>
      <c r="D34" s="17" t="s">
        <v>154</v>
      </c>
      <c r="E34" s="120" t="s">
        <v>155</v>
      </c>
      <c r="F34" s="15">
        <v>35340</v>
      </c>
      <c r="G34" s="30">
        <v>570</v>
      </c>
      <c r="H34" s="15">
        <v>62.003999999999998</v>
      </c>
      <c r="I34" s="34" t="s">
        <v>158</v>
      </c>
      <c r="J34" s="103"/>
      <c r="K34" s="81">
        <v>62</v>
      </c>
      <c r="L34" s="42">
        <v>0</v>
      </c>
      <c r="M34" s="151"/>
    </row>
    <row r="35" spans="1:14" ht="45" x14ac:dyDescent="0.25">
      <c r="A35" s="30" t="s">
        <v>173</v>
      </c>
      <c r="B35" s="30" t="s">
        <v>17</v>
      </c>
      <c r="C35" s="120" t="s">
        <v>18</v>
      </c>
      <c r="D35" s="17" t="s">
        <v>156</v>
      </c>
      <c r="E35" s="120" t="s">
        <v>157</v>
      </c>
      <c r="F35" s="15">
        <v>7000</v>
      </c>
      <c r="G35" s="123"/>
      <c r="H35" s="14"/>
      <c r="I35" s="34" t="s">
        <v>158</v>
      </c>
      <c r="J35" s="103"/>
      <c r="K35" s="81">
        <v>12.03</v>
      </c>
      <c r="L35" s="42">
        <f t="shared" ref="L35:L42" si="4">J35*K35</f>
        <v>0</v>
      </c>
      <c r="M35" s="151"/>
    </row>
    <row r="36" spans="1:14" ht="15" customHeight="1" x14ac:dyDescent="0.25">
      <c r="A36" s="314" t="s">
        <v>174</v>
      </c>
      <c r="B36" s="266" t="s">
        <v>17</v>
      </c>
      <c r="C36" s="268" t="s">
        <v>159</v>
      </c>
      <c r="D36" s="17" t="s">
        <v>166</v>
      </c>
      <c r="E36" s="268" t="s">
        <v>160</v>
      </c>
      <c r="F36" s="296">
        <v>16000</v>
      </c>
      <c r="G36" s="134"/>
      <c r="H36" s="96"/>
      <c r="I36" s="278" t="s">
        <v>158</v>
      </c>
      <c r="J36" s="103"/>
      <c r="K36" s="81">
        <v>21.6</v>
      </c>
      <c r="L36" s="42">
        <f t="shared" si="4"/>
        <v>0</v>
      </c>
      <c r="M36" s="151"/>
    </row>
    <row r="37" spans="1:14" x14ac:dyDescent="0.25">
      <c r="A37" s="311"/>
      <c r="B37" s="267"/>
      <c r="C37" s="269"/>
      <c r="D37" s="17" t="s">
        <v>167</v>
      </c>
      <c r="E37" s="269"/>
      <c r="F37" s="297"/>
      <c r="G37" s="135"/>
      <c r="H37" s="37"/>
      <c r="I37" s="279"/>
      <c r="J37" s="103"/>
      <c r="K37" s="81">
        <v>13.2</v>
      </c>
      <c r="L37" s="42">
        <f t="shared" si="4"/>
        <v>0</v>
      </c>
      <c r="M37" s="151"/>
    </row>
    <row r="38" spans="1:14" x14ac:dyDescent="0.25">
      <c r="A38" s="311"/>
      <c r="B38" s="267"/>
      <c r="C38" s="269"/>
      <c r="D38" s="17" t="s">
        <v>168</v>
      </c>
      <c r="E38" s="269"/>
      <c r="F38" s="297"/>
      <c r="G38" s="135"/>
      <c r="H38" s="37"/>
      <c r="I38" s="279"/>
      <c r="J38" s="103"/>
      <c r="K38" s="81">
        <v>19.14</v>
      </c>
      <c r="L38" s="42">
        <f t="shared" si="4"/>
        <v>0</v>
      </c>
      <c r="M38" s="151"/>
    </row>
    <row r="39" spans="1:14" x14ac:dyDescent="0.25">
      <c r="A39" s="311"/>
      <c r="B39" s="267"/>
      <c r="C39" s="269"/>
      <c r="D39" s="17" t="s">
        <v>169</v>
      </c>
      <c r="E39" s="269"/>
      <c r="F39" s="297"/>
      <c r="G39" s="135"/>
      <c r="H39" s="37"/>
      <c r="I39" s="279"/>
      <c r="J39" s="103"/>
      <c r="K39" s="81">
        <v>25.8</v>
      </c>
      <c r="L39" s="42">
        <f t="shared" si="4"/>
        <v>0</v>
      </c>
      <c r="M39" s="151"/>
    </row>
    <row r="40" spans="1:14" ht="30" x14ac:dyDescent="0.25">
      <c r="A40" s="311"/>
      <c r="B40" s="267"/>
      <c r="C40" s="269"/>
      <c r="D40" s="17" t="s">
        <v>192</v>
      </c>
      <c r="E40" s="269"/>
      <c r="F40" s="297"/>
      <c r="G40" s="135"/>
      <c r="H40" s="37"/>
      <c r="I40" s="279"/>
      <c r="J40" s="103"/>
      <c r="K40" s="81">
        <v>13.2</v>
      </c>
      <c r="L40" s="42">
        <f t="shared" si="4"/>
        <v>0</v>
      </c>
      <c r="M40" s="151"/>
    </row>
    <row r="41" spans="1:14" x14ac:dyDescent="0.25">
      <c r="A41" s="311"/>
      <c r="B41" s="267"/>
      <c r="C41" s="269"/>
      <c r="D41" s="17" t="s">
        <v>193</v>
      </c>
      <c r="E41" s="269"/>
      <c r="F41" s="297"/>
      <c r="G41" s="135"/>
      <c r="H41" s="37"/>
      <c r="I41" s="279"/>
      <c r="J41" s="103"/>
      <c r="K41" s="81">
        <v>14.4</v>
      </c>
      <c r="L41" s="42">
        <f t="shared" si="4"/>
        <v>0</v>
      </c>
      <c r="M41" s="151"/>
    </row>
    <row r="42" spans="1:14" x14ac:dyDescent="0.25">
      <c r="A42" s="311"/>
      <c r="B42" s="267"/>
      <c r="C42" s="269"/>
      <c r="D42" s="17"/>
      <c r="E42" s="280"/>
      <c r="F42" s="298"/>
      <c r="G42" s="136"/>
      <c r="H42" s="85"/>
      <c r="I42" s="295"/>
      <c r="J42" s="103"/>
      <c r="K42" s="81"/>
      <c r="L42" s="42">
        <f t="shared" si="4"/>
        <v>0</v>
      </c>
      <c r="M42" s="151"/>
    </row>
    <row r="43" spans="1:14" x14ac:dyDescent="0.25">
      <c r="A43" s="293"/>
      <c r="B43" s="281"/>
      <c r="C43" s="280"/>
      <c r="D43" s="100"/>
      <c r="E43" s="120"/>
      <c r="F43" s="15"/>
      <c r="G43" s="125"/>
      <c r="H43" s="20"/>
      <c r="I43" s="87" t="s">
        <v>13</v>
      </c>
      <c r="J43" s="103"/>
      <c r="K43" s="81"/>
      <c r="L43" s="138">
        <f>L36+L37+L38+L39+L40+L41+L42</f>
        <v>0</v>
      </c>
      <c r="M43" s="151"/>
    </row>
    <row r="44" spans="1:14" ht="38.25" x14ac:dyDescent="0.25">
      <c r="A44" s="266" t="s">
        <v>175</v>
      </c>
      <c r="B44" s="266" t="s">
        <v>161</v>
      </c>
      <c r="C44" s="268" t="s">
        <v>162</v>
      </c>
      <c r="D44" s="3" t="s">
        <v>163</v>
      </c>
      <c r="E44" s="268" t="s">
        <v>165</v>
      </c>
      <c r="F44" s="11">
        <v>64220</v>
      </c>
      <c r="G44" s="124">
        <v>260</v>
      </c>
      <c r="H44" s="11">
        <v>122</v>
      </c>
      <c r="I44" s="34" t="s">
        <v>158</v>
      </c>
      <c r="J44" s="137"/>
      <c r="K44" s="81">
        <v>122</v>
      </c>
      <c r="L44" s="42">
        <f>J44*K44</f>
        <v>0</v>
      </c>
      <c r="M44" s="151"/>
    </row>
    <row r="45" spans="1:14" ht="38.25" x14ac:dyDescent="0.25">
      <c r="A45" s="267"/>
      <c r="B45" s="267"/>
      <c r="C45" s="269"/>
      <c r="D45" s="3" t="s">
        <v>164</v>
      </c>
      <c r="E45" s="267"/>
      <c r="F45" s="2"/>
      <c r="G45" s="124">
        <v>260</v>
      </c>
      <c r="H45" s="11">
        <v>125</v>
      </c>
      <c r="I45" s="34" t="s">
        <v>158</v>
      </c>
      <c r="J45" s="137"/>
      <c r="K45" s="81">
        <v>125</v>
      </c>
      <c r="L45" s="42">
        <f t="shared" ref="L45" si="5">J45*K45</f>
        <v>0</v>
      </c>
      <c r="M45" s="151"/>
    </row>
    <row r="46" spans="1:14" x14ac:dyDescent="0.25">
      <c r="A46" s="292"/>
      <c r="B46" s="293"/>
      <c r="C46" s="280"/>
      <c r="D46" s="9"/>
      <c r="E46" s="29"/>
      <c r="F46" s="9"/>
      <c r="G46" s="29"/>
      <c r="H46" s="8"/>
      <c r="I46" s="87" t="s">
        <v>13</v>
      </c>
      <c r="J46" s="105"/>
      <c r="K46" s="38"/>
      <c r="L46" s="86">
        <f>L44+L45</f>
        <v>0</v>
      </c>
      <c r="M46" s="151"/>
    </row>
    <row r="47" spans="1:14" ht="45" x14ac:dyDescent="0.25">
      <c r="A47" s="30">
        <v>18</v>
      </c>
      <c r="B47" s="30" t="s">
        <v>17</v>
      </c>
      <c r="C47" s="129" t="s">
        <v>18</v>
      </c>
      <c r="D47" s="17" t="s">
        <v>179</v>
      </c>
      <c r="E47" s="129" t="s">
        <v>180</v>
      </c>
      <c r="F47" s="140">
        <v>2500</v>
      </c>
      <c r="G47" s="30">
        <v>16.670000000000002</v>
      </c>
      <c r="H47" s="141">
        <v>150</v>
      </c>
      <c r="I47" s="34" t="s">
        <v>158</v>
      </c>
      <c r="J47" s="15"/>
      <c r="K47" s="81">
        <v>150</v>
      </c>
      <c r="L47" s="42">
        <f t="shared" ref="L47" si="6">J47*K47</f>
        <v>0</v>
      </c>
      <c r="M47" s="151"/>
    </row>
    <row r="48" spans="1:14" ht="45" x14ac:dyDescent="0.25">
      <c r="A48" s="30" t="s">
        <v>181</v>
      </c>
      <c r="B48" s="30" t="s">
        <v>17</v>
      </c>
      <c r="C48" s="129" t="s">
        <v>18</v>
      </c>
      <c r="D48" s="17" t="s">
        <v>182</v>
      </c>
      <c r="E48" s="129" t="s">
        <v>183</v>
      </c>
      <c r="F48" s="140">
        <v>1000</v>
      </c>
      <c r="G48" s="81">
        <v>108</v>
      </c>
      <c r="H48" s="141">
        <v>9.26</v>
      </c>
      <c r="I48" s="34" t="s">
        <v>158</v>
      </c>
      <c r="J48" s="15"/>
      <c r="K48" s="81">
        <v>108</v>
      </c>
      <c r="L48" s="42">
        <f t="shared" ref="L48:L50" si="7">J48*K48</f>
        <v>0</v>
      </c>
      <c r="M48" s="151"/>
    </row>
    <row r="49" spans="1:14" ht="45.75" customHeight="1" x14ac:dyDescent="0.25">
      <c r="A49" s="30" t="s">
        <v>184</v>
      </c>
      <c r="B49" s="16" t="s">
        <v>82</v>
      </c>
      <c r="C49" s="129" t="s">
        <v>83</v>
      </c>
      <c r="D49" s="19" t="s">
        <v>185</v>
      </c>
      <c r="E49" s="131" t="s">
        <v>186</v>
      </c>
      <c r="F49" s="20">
        <v>4960</v>
      </c>
      <c r="G49" s="85">
        <v>80</v>
      </c>
      <c r="H49" s="20">
        <v>62</v>
      </c>
      <c r="I49" s="34" t="s">
        <v>158</v>
      </c>
      <c r="J49" s="20"/>
      <c r="K49" s="85">
        <v>62</v>
      </c>
      <c r="L49" s="42">
        <f t="shared" si="7"/>
        <v>0</v>
      </c>
      <c r="M49" s="145"/>
      <c r="N49" s="63"/>
    </row>
    <row r="50" spans="1:14" ht="45.75" customHeight="1" x14ac:dyDescent="0.25">
      <c r="A50" s="30" t="s">
        <v>184</v>
      </c>
      <c r="B50" s="16" t="s">
        <v>82</v>
      </c>
      <c r="C50" s="129" t="s">
        <v>83</v>
      </c>
      <c r="D50" s="19" t="s">
        <v>187</v>
      </c>
      <c r="E50" s="131" t="s">
        <v>188</v>
      </c>
      <c r="F50" s="20">
        <v>16000</v>
      </c>
      <c r="G50" s="85">
        <v>2000</v>
      </c>
      <c r="H50" s="20">
        <v>8</v>
      </c>
      <c r="I50" s="34" t="s">
        <v>158</v>
      </c>
      <c r="J50" s="20"/>
      <c r="K50" s="85">
        <v>8.3000000000000007</v>
      </c>
      <c r="L50" s="42">
        <f t="shared" si="7"/>
        <v>0</v>
      </c>
      <c r="M50" s="145"/>
      <c r="N50" s="63"/>
    </row>
    <row r="51" spans="1:14" ht="42.75" customHeight="1" x14ac:dyDescent="0.25">
      <c r="A51" s="30" t="s">
        <v>189</v>
      </c>
      <c r="B51" s="16" t="s">
        <v>109</v>
      </c>
      <c r="C51" s="142" t="s">
        <v>83</v>
      </c>
      <c r="D51" s="19" t="s">
        <v>190</v>
      </c>
      <c r="E51" s="143" t="s">
        <v>191</v>
      </c>
      <c r="F51" s="20">
        <v>36400</v>
      </c>
      <c r="G51" s="144">
        <v>1750</v>
      </c>
      <c r="H51" s="18">
        <v>20.8</v>
      </c>
      <c r="I51" s="34" t="s">
        <v>158</v>
      </c>
      <c r="J51" s="106"/>
      <c r="K51" s="85">
        <v>20.8</v>
      </c>
      <c r="L51" s="111">
        <f>J51*K51</f>
        <v>0</v>
      </c>
      <c r="M51" s="145"/>
      <c r="N51" s="113"/>
    </row>
    <row r="52" spans="1:14" ht="42.75" customHeight="1" x14ac:dyDescent="0.25">
      <c r="A52" s="30" t="s">
        <v>201</v>
      </c>
      <c r="B52" s="30" t="s">
        <v>202</v>
      </c>
      <c r="C52" s="157" t="s">
        <v>203</v>
      </c>
      <c r="D52" s="157" t="s">
        <v>204</v>
      </c>
      <c r="E52" s="157" t="s">
        <v>205</v>
      </c>
      <c r="F52" s="81">
        <v>1830</v>
      </c>
      <c r="G52" s="30">
        <v>7</v>
      </c>
      <c r="H52" s="81">
        <v>270</v>
      </c>
      <c r="I52" s="158" t="s">
        <v>158</v>
      </c>
      <c r="J52" s="99"/>
      <c r="K52" s="81">
        <v>270</v>
      </c>
      <c r="L52" s="42">
        <f>J52*K52</f>
        <v>0</v>
      </c>
      <c r="M52" s="175"/>
      <c r="N52" s="113"/>
    </row>
    <row r="53" spans="1:14" ht="42.75" customHeight="1" x14ac:dyDescent="0.25">
      <c r="A53" s="30" t="s">
        <v>206</v>
      </c>
      <c r="B53" s="16" t="s">
        <v>82</v>
      </c>
      <c r="C53" s="157" t="s">
        <v>83</v>
      </c>
      <c r="D53" s="157" t="s">
        <v>207</v>
      </c>
      <c r="E53" s="157" t="s">
        <v>208</v>
      </c>
      <c r="F53" s="81">
        <v>4716.25</v>
      </c>
      <c r="G53" s="30">
        <v>17.149999999999999</v>
      </c>
      <c r="H53" s="81">
        <v>275</v>
      </c>
      <c r="I53" s="158" t="s">
        <v>158</v>
      </c>
      <c r="J53" s="30"/>
      <c r="K53" s="81">
        <v>275</v>
      </c>
      <c r="L53" s="42">
        <f>J53*K53</f>
        <v>0</v>
      </c>
      <c r="M53" s="175"/>
      <c r="N53" s="113"/>
    </row>
    <row r="54" spans="1:14" x14ac:dyDescent="0.25">
      <c r="A54" s="283" t="s">
        <v>209</v>
      </c>
      <c r="B54" s="266" t="s">
        <v>17</v>
      </c>
      <c r="C54" s="268" t="s">
        <v>18</v>
      </c>
      <c r="D54" s="54" t="s">
        <v>211</v>
      </c>
      <c r="E54" s="286" t="s">
        <v>210</v>
      </c>
      <c r="F54" s="299">
        <v>4000</v>
      </c>
      <c r="G54" s="305"/>
      <c r="H54" s="302"/>
      <c r="I54" s="289" t="s">
        <v>158</v>
      </c>
      <c r="J54" s="33"/>
      <c r="K54" s="55">
        <v>150</v>
      </c>
      <c r="L54" s="35">
        <f>J54*K54</f>
        <v>0</v>
      </c>
    </row>
    <row r="55" spans="1:14" x14ac:dyDescent="0.25">
      <c r="A55" s="284"/>
      <c r="B55" s="267"/>
      <c r="C55" s="269"/>
      <c r="D55" s="22" t="s">
        <v>212</v>
      </c>
      <c r="E55" s="287"/>
      <c r="F55" s="300"/>
      <c r="G55" s="306"/>
      <c r="H55" s="303"/>
      <c r="I55" s="290"/>
      <c r="J55" s="28"/>
      <c r="K55" s="47">
        <v>9.18</v>
      </c>
      <c r="L55" s="36">
        <f>J55*K55</f>
        <v>0</v>
      </c>
    </row>
    <row r="56" spans="1:14" ht="15.75" x14ac:dyDescent="0.25">
      <c r="A56" s="285"/>
      <c r="B56" s="281"/>
      <c r="C56" s="280"/>
      <c r="D56" s="49"/>
      <c r="E56" s="288"/>
      <c r="F56" s="301"/>
      <c r="G56" s="307"/>
      <c r="H56" s="304"/>
      <c r="I56" s="291"/>
      <c r="J56" s="44"/>
      <c r="K56" s="50"/>
      <c r="L56" s="176"/>
    </row>
    <row r="57" spans="1:14" x14ac:dyDescent="0.25">
      <c r="A57" s="29"/>
      <c r="B57" s="29"/>
      <c r="C57" s="29"/>
      <c r="D57" s="29"/>
      <c r="E57" s="29"/>
      <c r="F57" s="29"/>
      <c r="G57" s="29"/>
      <c r="H57" s="38"/>
      <c r="I57" s="87" t="s">
        <v>13</v>
      </c>
      <c r="J57" s="29"/>
      <c r="K57" s="38"/>
      <c r="L57" s="38">
        <f>L54+L55+L56</f>
        <v>0</v>
      </c>
    </row>
    <row r="58" spans="1:14" ht="45" x14ac:dyDescent="0.25">
      <c r="A58" s="30" t="s">
        <v>213</v>
      </c>
      <c r="B58" s="30" t="s">
        <v>17</v>
      </c>
      <c r="C58" s="157" t="s">
        <v>18</v>
      </c>
      <c r="D58" s="17" t="s">
        <v>215</v>
      </c>
      <c r="E58" s="157" t="s">
        <v>214</v>
      </c>
      <c r="F58" s="140">
        <v>1008</v>
      </c>
      <c r="G58" s="30">
        <v>42</v>
      </c>
      <c r="H58" s="141">
        <v>24</v>
      </c>
      <c r="I58" s="158" t="s">
        <v>158</v>
      </c>
      <c r="J58" s="15"/>
      <c r="K58" s="81">
        <v>42</v>
      </c>
      <c r="L58" s="42">
        <f t="shared" ref="L58" si="8">J58*K58</f>
        <v>0</v>
      </c>
    </row>
    <row r="59" spans="1:14" ht="45" x14ac:dyDescent="0.25">
      <c r="A59" s="189" t="s">
        <v>240</v>
      </c>
      <c r="B59" s="189" t="s">
        <v>17</v>
      </c>
      <c r="C59" s="190" t="s">
        <v>18</v>
      </c>
      <c r="D59" s="17" t="s">
        <v>241</v>
      </c>
      <c r="E59" s="190" t="s">
        <v>246</v>
      </c>
      <c r="F59" s="140">
        <v>5592</v>
      </c>
      <c r="G59" s="189">
        <v>400</v>
      </c>
      <c r="H59" s="141">
        <v>13.98</v>
      </c>
      <c r="I59" s="191" t="s">
        <v>158</v>
      </c>
      <c r="J59" s="15"/>
      <c r="K59" s="81">
        <v>13.98</v>
      </c>
      <c r="L59" s="42">
        <f t="shared" ref="L59" si="9">J59*K59</f>
        <v>0</v>
      </c>
    </row>
    <row r="60" spans="1:14" ht="60" x14ac:dyDescent="0.25">
      <c r="A60" s="189" t="s">
        <v>245</v>
      </c>
      <c r="B60" s="189" t="s">
        <v>161</v>
      </c>
      <c r="C60" s="190" t="s">
        <v>242</v>
      </c>
      <c r="D60" s="190" t="s">
        <v>243</v>
      </c>
      <c r="E60" s="190" t="s">
        <v>244</v>
      </c>
      <c r="F60" s="81">
        <v>1680</v>
      </c>
      <c r="G60" s="189">
        <v>15</v>
      </c>
      <c r="H60" s="81">
        <v>112</v>
      </c>
      <c r="I60" s="191" t="s">
        <v>158</v>
      </c>
      <c r="J60" s="81"/>
      <c r="K60" s="81">
        <v>112</v>
      </c>
      <c r="L60" s="42">
        <v>0</v>
      </c>
    </row>
    <row r="61" spans="1:14" ht="45" x14ac:dyDescent="0.25">
      <c r="A61" s="235" t="s">
        <v>290</v>
      </c>
      <c r="B61" s="19" t="s">
        <v>291</v>
      </c>
      <c r="C61" s="224" t="s">
        <v>292</v>
      </c>
      <c r="D61" s="17" t="s">
        <v>293</v>
      </c>
      <c r="E61" s="224" t="s">
        <v>295</v>
      </c>
      <c r="F61" s="18">
        <v>27780</v>
      </c>
      <c r="G61" s="221">
        <v>220</v>
      </c>
      <c r="H61" s="15">
        <v>99</v>
      </c>
      <c r="I61" s="227" t="s">
        <v>294</v>
      </c>
      <c r="J61" s="16">
        <v>110</v>
      </c>
      <c r="K61" s="81">
        <v>99</v>
      </c>
      <c r="L61" s="138">
        <f>J61*K61</f>
        <v>10890</v>
      </c>
    </row>
    <row r="62" spans="1:14" x14ac:dyDescent="0.25">
      <c r="A62" s="2"/>
      <c r="B62" s="2"/>
      <c r="C62" s="2"/>
      <c r="D62" s="2"/>
      <c r="E62" s="2"/>
      <c r="F62" s="2"/>
      <c r="G62" s="2"/>
      <c r="H62" s="7"/>
      <c r="I62" s="2"/>
      <c r="J62" s="2"/>
      <c r="K62" s="7"/>
      <c r="L62" s="7"/>
    </row>
    <row r="63" spans="1:14" ht="15.75" x14ac:dyDescent="0.25">
      <c r="A63" s="2"/>
      <c r="B63" s="2"/>
      <c r="C63" s="2"/>
      <c r="D63" s="2"/>
      <c r="E63" s="2"/>
      <c r="F63" s="2"/>
      <c r="G63" s="2"/>
      <c r="H63" s="7"/>
      <c r="I63" s="97" t="s">
        <v>78</v>
      </c>
      <c r="J63" s="2"/>
      <c r="K63" s="7"/>
      <c r="L63" s="115">
        <f>L8+L11+L12+L13+L14+L17+L18+L19+L22+L23+L24+L32+L33+L34+L35+L43+L46+L47+L48+L49+L50+L51+L53+L57+L58+L59+L60+L61</f>
        <v>10890</v>
      </c>
    </row>
    <row r="64" spans="1:14" x14ac:dyDescent="0.25">
      <c r="A64" s="2"/>
      <c r="B64" s="2"/>
      <c r="C64" s="2"/>
      <c r="D64" s="2"/>
      <c r="E64" s="2"/>
      <c r="F64" s="2"/>
      <c r="G64" s="2"/>
      <c r="H64" s="7"/>
      <c r="I64" s="2"/>
      <c r="J64" s="2"/>
      <c r="K64" s="7"/>
      <c r="L64" s="7"/>
    </row>
    <row r="65" spans="1:12" x14ac:dyDescent="0.25">
      <c r="A65" s="2"/>
      <c r="B65" s="2"/>
      <c r="C65" s="2"/>
      <c r="D65" s="2"/>
      <c r="E65" s="2"/>
      <c r="F65" s="2"/>
      <c r="G65" s="2"/>
      <c r="H65" s="7"/>
      <c r="I65" s="2"/>
      <c r="J65" s="2"/>
      <c r="K65" s="7"/>
      <c r="L65" s="7"/>
    </row>
    <row r="66" spans="1:12" x14ac:dyDescent="0.25">
      <c r="A66" s="2"/>
      <c r="B66" s="2"/>
      <c r="C66" s="2"/>
      <c r="D66" s="2"/>
      <c r="E66" s="2"/>
      <c r="F66" s="2"/>
      <c r="G66" s="2"/>
      <c r="H66" s="7"/>
      <c r="I66" s="2"/>
      <c r="J66" s="2"/>
      <c r="K66" s="7"/>
      <c r="L66" s="7"/>
    </row>
    <row r="67" spans="1:12" x14ac:dyDescent="0.25">
      <c r="A67" s="2"/>
      <c r="B67" s="2"/>
      <c r="C67" s="2"/>
      <c r="D67" s="2"/>
      <c r="E67" s="2"/>
      <c r="F67" s="2"/>
      <c r="G67" s="2"/>
      <c r="H67" s="7"/>
      <c r="I67" s="2"/>
      <c r="J67" s="2"/>
      <c r="K67" s="7"/>
      <c r="L67" s="7"/>
    </row>
    <row r="68" spans="1:12" x14ac:dyDescent="0.25">
      <c r="A68" s="2"/>
      <c r="B68" s="2"/>
      <c r="C68" s="2"/>
      <c r="D68" s="2"/>
      <c r="E68" s="2"/>
      <c r="F68" s="2"/>
      <c r="G68" s="2"/>
      <c r="H68" s="7"/>
      <c r="I68" s="2"/>
      <c r="J68" s="2"/>
      <c r="K68" s="7"/>
      <c r="L68" s="7"/>
    </row>
    <row r="69" spans="1:12" x14ac:dyDescent="0.25">
      <c r="A69" s="2"/>
      <c r="B69" s="2"/>
      <c r="C69" s="2"/>
      <c r="D69" s="2"/>
      <c r="E69" s="2"/>
      <c r="F69" s="2"/>
      <c r="G69" s="2"/>
      <c r="H69" s="7"/>
      <c r="I69" s="2"/>
      <c r="J69" s="2"/>
      <c r="K69" s="7"/>
      <c r="L69" s="7"/>
    </row>
    <row r="70" spans="1:12" x14ac:dyDescent="0.25">
      <c r="A70" s="2"/>
      <c r="B70" s="2"/>
      <c r="C70" s="2"/>
      <c r="D70" s="2"/>
      <c r="E70" s="2"/>
      <c r="F70" s="2"/>
      <c r="G70" s="2"/>
      <c r="H70" s="7"/>
      <c r="I70" s="2"/>
      <c r="J70" s="2"/>
      <c r="K70" s="7"/>
      <c r="L70" s="7"/>
    </row>
    <row r="71" spans="1:12" x14ac:dyDescent="0.25">
      <c r="A71" s="2"/>
      <c r="B71" s="2"/>
      <c r="C71" s="2"/>
      <c r="D71" s="2"/>
      <c r="E71" s="2"/>
      <c r="F71" s="2"/>
      <c r="G71" s="2"/>
      <c r="H71" s="7"/>
      <c r="I71" s="2"/>
      <c r="J71" s="2"/>
      <c r="K71" s="7"/>
      <c r="L71" s="7"/>
    </row>
    <row r="72" spans="1:12" x14ac:dyDescent="0.25">
      <c r="A72" s="2"/>
      <c r="B72" s="2"/>
      <c r="C72" s="2"/>
      <c r="D72" s="2"/>
      <c r="E72" s="2"/>
      <c r="F72" s="2"/>
      <c r="G72" s="2"/>
      <c r="H72" s="7"/>
      <c r="I72" s="2"/>
      <c r="J72" s="2"/>
      <c r="K72" s="7"/>
      <c r="L72" s="7"/>
    </row>
    <row r="73" spans="1:12" x14ac:dyDescent="0.25">
      <c r="A73" s="2"/>
      <c r="B73" s="2"/>
      <c r="C73" s="2"/>
      <c r="D73" s="2"/>
      <c r="E73" s="2"/>
      <c r="F73" s="2"/>
      <c r="G73" s="2"/>
      <c r="H73" s="7"/>
      <c r="I73" s="2"/>
      <c r="J73" s="2"/>
      <c r="K73" s="7"/>
      <c r="L73" s="7"/>
    </row>
    <row r="74" spans="1:12" x14ac:dyDescent="0.25">
      <c r="A74" s="2"/>
      <c r="B74" s="2"/>
      <c r="C74" s="2"/>
      <c r="D74" s="2"/>
      <c r="E74" s="2"/>
      <c r="F74" s="2"/>
      <c r="G74" s="2"/>
      <c r="H74" s="7"/>
      <c r="I74" s="2"/>
      <c r="J74" s="2"/>
      <c r="K74" s="7"/>
      <c r="L74" s="7"/>
    </row>
    <row r="75" spans="1:12" x14ac:dyDescent="0.25">
      <c r="A75" s="2"/>
      <c r="B75" s="2"/>
      <c r="C75" s="2"/>
      <c r="D75" s="2"/>
      <c r="E75" s="2"/>
      <c r="F75" s="2"/>
      <c r="G75" s="2"/>
      <c r="H75" s="7"/>
      <c r="I75" s="2"/>
      <c r="J75" s="2"/>
      <c r="K75" s="7"/>
      <c r="L75" s="7"/>
    </row>
    <row r="76" spans="1:12" x14ac:dyDescent="0.25">
      <c r="A76" s="2"/>
      <c r="B76" s="2"/>
      <c r="C76" s="2"/>
      <c r="D76" s="2"/>
      <c r="E76" s="2"/>
      <c r="F76" s="2"/>
      <c r="G76" s="2"/>
      <c r="H76" s="7"/>
      <c r="I76" s="2"/>
      <c r="J76" s="2"/>
      <c r="K76" s="7"/>
      <c r="L76" s="7"/>
    </row>
    <row r="77" spans="1:12" x14ac:dyDescent="0.25">
      <c r="A77" s="2"/>
      <c r="B77" s="2"/>
      <c r="C77" s="2"/>
      <c r="D77" s="2"/>
      <c r="E77" s="2"/>
      <c r="F77" s="2"/>
      <c r="G77" s="2"/>
      <c r="H77" s="7"/>
      <c r="I77" s="2"/>
      <c r="J77" s="2"/>
      <c r="K77" s="7"/>
      <c r="L77" s="7"/>
    </row>
    <row r="78" spans="1:12" x14ac:dyDescent="0.25">
      <c r="A78" s="2"/>
      <c r="B78" s="2"/>
      <c r="C78" s="2"/>
      <c r="D78" s="2"/>
      <c r="E78" s="2"/>
      <c r="F78" s="2"/>
      <c r="G78" s="2"/>
      <c r="H78" s="7"/>
      <c r="I78" s="2"/>
      <c r="J78" s="2"/>
      <c r="K78" s="7"/>
      <c r="L78" s="7"/>
    </row>
    <row r="79" spans="1:12" x14ac:dyDescent="0.25">
      <c r="A79" s="2"/>
      <c r="B79" s="2"/>
      <c r="C79" s="2"/>
      <c r="D79" s="2"/>
      <c r="E79" s="2"/>
      <c r="F79" s="2"/>
      <c r="G79" s="2"/>
      <c r="H79" s="7"/>
      <c r="I79" s="2"/>
      <c r="J79" s="2"/>
      <c r="K79" s="7"/>
      <c r="L79" s="7"/>
    </row>
    <row r="80" spans="1:12" x14ac:dyDescent="0.25">
      <c r="A80" s="2"/>
      <c r="B80" s="2"/>
      <c r="C80" s="2"/>
      <c r="D80" s="2"/>
      <c r="E80" s="2"/>
      <c r="F80" s="2"/>
      <c r="G80" s="2"/>
      <c r="H80" s="7"/>
      <c r="I80" s="2"/>
      <c r="J80" s="2"/>
      <c r="K80" s="7"/>
      <c r="L80" s="7"/>
    </row>
    <row r="81" spans="1:12" x14ac:dyDescent="0.25">
      <c r="A81" s="2"/>
      <c r="B81" s="2"/>
      <c r="C81" s="2"/>
      <c r="D81" s="2"/>
      <c r="E81" s="2"/>
      <c r="F81" s="2"/>
      <c r="G81" s="2"/>
      <c r="H81" s="7"/>
      <c r="I81" s="2"/>
      <c r="J81" s="2"/>
      <c r="K81" s="7"/>
      <c r="L81" s="7"/>
    </row>
    <row r="82" spans="1:12" x14ac:dyDescent="0.25">
      <c r="A82" s="2"/>
      <c r="B82" s="2"/>
      <c r="C82" s="2"/>
      <c r="D82" s="2"/>
      <c r="E82" s="2"/>
      <c r="F82" s="2"/>
      <c r="G82" s="2"/>
      <c r="H82" s="7"/>
      <c r="I82" s="2"/>
      <c r="J82" s="2"/>
      <c r="K82" s="7"/>
      <c r="L82" s="7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7"/>
      <c r="L83" s="7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7"/>
      <c r="L84" s="7"/>
    </row>
    <row r="85" spans="1:12" x14ac:dyDescent="0.25">
      <c r="K85" s="5"/>
      <c r="L85" s="5"/>
    </row>
    <row r="86" spans="1:12" x14ac:dyDescent="0.25">
      <c r="K86" s="5"/>
      <c r="L86" s="5"/>
    </row>
    <row r="87" spans="1:12" x14ac:dyDescent="0.25">
      <c r="K87" s="5"/>
      <c r="L87" s="5"/>
    </row>
    <row r="88" spans="1:12" x14ac:dyDescent="0.25">
      <c r="K88" s="5"/>
      <c r="L88" s="5"/>
    </row>
    <row r="89" spans="1:12" x14ac:dyDescent="0.25">
      <c r="K89" s="5"/>
      <c r="L89" s="5"/>
    </row>
    <row r="90" spans="1:12" x14ac:dyDescent="0.25">
      <c r="K90" s="5"/>
      <c r="L90" s="5"/>
    </row>
    <row r="91" spans="1:12" x14ac:dyDescent="0.25">
      <c r="K91" s="5"/>
      <c r="L91" s="5"/>
    </row>
    <row r="92" spans="1:12" x14ac:dyDescent="0.25">
      <c r="K92" s="5"/>
      <c r="L92" s="5"/>
    </row>
    <row r="93" spans="1:12" x14ac:dyDescent="0.25">
      <c r="K93" s="5"/>
      <c r="L93" s="5"/>
    </row>
    <row r="94" spans="1:12" x14ac:dyDescent="0.25">
      <c r="K94" s="5"/>
      <c r="L94" s="5"/>
    </row>
    <row r="95" spans="1:12" x14ac:dyDescent="0.25">
      <c r="K95" s="5"/>
      <c r="L95" s="5"/>
    </row>
    <row r="96" spans="1:12" x14ac:dyDescent="0.25">
      <c r="K96" s="5"/>
      <c r="L96" s="5"/>
    </row>
    <row r="97" spans="11:12" x14ac:dyDescent="0.25">
      <c r="K97" s="5"/>
      <c r="L97" s="5"/>
    </row>
    <row r="98" spans="11:12" x14ac:dyDescent="0.25">
      <c r="K98" s="5"/>
      <c r="L98" s="5"/>
    </row>
    <row r="99" spans="11:12" x14ac:dyDescent="0.25">
      <c r="K99" s="5"/>
      <c r="L99" s="5"/>
    </row>
    <row r="100" spans="11:12" x14ac:dyDescent="0.25">
      <c r="K100" s="5"/>
      <c r="L100" s="5"/>
    </row>
    <row r="101" spans="11:12" x14ac:dyDescent="0.25">
      <c r="K101" s="5"/>
      <c r="L101" s="5"/>
    </row>
    <row r="102" spans="11:12" x14ac:dyDescent="0.25">
      <c r="K102" s="5"/>
      <c r="L102" s="5"/>
    </row>
    <row r="103" spans="11:12" x14ac:dyDescent="0.25">
      <c r="K103" s="5"/>
      <c r="L103" s="5"/>
    </row>
    <row r="104" spans="11:12" x14ac:dyDescent="0.25">
      <c r="K104" s="5"/>
      <c r="L104" s="5"/>
    </row>
    <row r="105" spans="11:12" x14ac:dyDescent="0.25">
      <c r="K105" s="5"/>
      <c r="L105" s="5"/>
    </row>
    <row r="106" spans="11:12" x14ac:dyDescent="0.25">
      <c r="K106" s="5"/>
      <c r="L106" s="5"/>
    </row>
    <row r="107" spans="11:12" x14ac:dyDescent="0.25">
      <c r="K107" s="5"/>
      <c r="L107" s="5"/>
    </row>
    <row r="108" spans="11:12" x14ac:dyDescent="0.25">
      <c r="K108" s="5"/>
      <c r="L108" s="5"/>
    </row>
    <row r="109" spans="11:12" x14ac:dyDescent="0.25">
      <c r="K109" s="5"/>
      <c r="L109" s="5"/>
    </row>
    <row r="110" spans="11:12" x14ac:dyDescent="0.25">
      <c r="K110" s="5"/>
      <c r="L110" s="5"/>
    </row>
    <row r="111" spans="11:12" x14ac:dyDescent="0.25">
      <c r="K111" s="5"/>
      <c r="L111" s="5"/>
    </row>
    <row r="112" spans="11:12" x14ac:dyDescent="0.25">
      <c r="K112" s="5"/>
      <c r="L112" s="5"/>
    </row>
    <row r="113" spans="11:12" x14ac:dyDescent="0.25">
      <c r="K113" s="5"/>
      <c r="L113" s="5"/>
    </row>
    <row r="114" spans="11:12" x14ac:dyDescent="0.25">
      <c r="K114" s="5"/>
      <c r="L114" s="5"/>
    </row>
    <row r="115" spans="11:12" x14ac:dyDescent="0.25">
      <c r="K115" s="5"/>
      <c r="L115" s="5"/>
    </row>
    <row r="116" spans="11:12" x14ac:dyDescent="0.25">
      <c r="K116" s="5"/>
      <c r="L116" s="5"/>
    </row>
    <row r="117" spans="11:12" x14ac:dyDescent="0.25">
      <c r="K117" s="5"/>
      <c r="L117" s="5"/>
    </row>
    <row r="118" spans="11:12" x14ac:dyDescent="0.25">
      <c r="K118" s="5"/>
      <c r="L118" s="5"/>
    </row>
    <row r="119" spans="11:12" x14ac:dyDescent="0.25">
      <c r="K119" s="5"/>
      <c r="L119" s="5"/>
    </row>
    <row r="120" spans="11:12" x14ac:dyDescent="0.25">
      <c r="K120" s="5"/>
      <c r="L120" s="5"/>
    </row>
    <row r="121" spans="11:12" x14ac:dyDescent="0.25">
      <c r="K121" s="5"/>
    </row>
    <row r="122" spans="11:12" x14ac:dyDescent="0.25">
      <c r="K122" s="5"/>
    </row>
    <row r="123" spans="11:12" x14ac:dyDescent="0.25">
      <c r="K123" s="5"/>
    </row>
    <row r="124" spans="11:12" x14ac:dyDescent="0.25">
      <c r="K124" s="5"/>
    </row>
    <row r="125" spans="11:12" x14ac:dyDescent="0.25">
      <c r="K125" s="5"/>
    </row>
    <row r="126" spans="11:12" x14ac:dyDescent="0.25">
      <c r="K126" s="5"/>
    </row>
    <row r="127" spans="11:12" x14ac:dyDescent="0.25">
      <c r="K127" s="5"/>
    </row>
    <row r="128" spans="11:12" x14ac:dyDescent="0.25">
      <c r="K128" s="5"/>
    </row>
    <row r="129" spans="11:11" x14ac:dyDescent="0.25">
      <c r="K129" s="5"/>
    </row>
    <row r="130" spans="11:11" x14ac:dyDescent="0.25">
      <c r="K130" s="5"/>
    </row>
    <row r="131" spans="11:11" x14ac:dyDescent="0.25">
      <c r="K131" s="5"/>
    </row>
    <row r="132" spans="11:11" x14ac:dyDescent="0.25">
      <c r="K132" s="5"/>
    </row>
    <row r="133" spans="11:11" x14ac:dyDescent="0.25">
      <c r="K133" s="5"/>
    </row>
    <row r="134" spans="11:11" x14ac:dyDescent="0.25">
      <c r="K134" s="5"/>
    </row>
    <row r="135" spans="11:11" x14ac:dyDescent="0.25">
      <c r="K135" s="5"/>
    </row>
    <row r="136" spans="11:11" x14ac:dyDescent="0.25">
      <c r="K136" s="5"/>
    </row>
    <row r="137" spans="11:11" x14ac:dyDescent="0.25">
      <c r="K137" s="5"/>
    </row>
    <row r="138" spans="11:11" x14ac:dyDescent="0.25">
      <c r="K138" s="5"/>
    </row>
    <row r="139" spans="11:11" x14ac:dyDescent="0.25">
      <c r="K139" s="5"/>
    </row>
    <row r="140" spans="11:11" x14ac:dyDescent="0.25">
      <c r="K140" s="5"/>
    </row>
    <row r="141" spans="11:11" x14ac:dyDescent="0.25">
      <c r="K141" s="5"/>
    </row>
    <row r="142" spans="11:11" x14ac:dyDescent="0.25">
      <c r="K142" s="5"/>
    </row>
    <row r="143" spans="11:11" x14ac:dyDescent="0.25">
      <c r="K143" s="5"/>
    </row>
    <row r="144" spans="11:11" x14ac:dyDescent="0.25">
      <c r="K144" s="5"/>
    </row>
    <row r="145" spans="11:11" x14ac:dyDescent="0.25">
      <c r="K145" s="5"/>
    </row>
    <row r="146" spans="11:11" x14ac:dyDescent="0.25">
      <c r="K146" s="5"/>
    </row>
    <row r="147" spans="11:11" x14ac:dyDescent="0.25">
      <c r="K147" s="5"/>
    </row>
    <row r="148" spans="11:11" x14ac:dyDescent="0.25">
      <c r="K148" s="5"/>
    </row>
    <row r="149" spans="11:11" x14ac:dyDescent="0.25">
      <c r="K149" s="5"/>
    </row>
    <row r="150" spans="11:11" x14ac:dyDescent="0.25">
      <c r="K150" s="5"/>
    </row>
    <row r="151" spans="11:11" x14ac:dyDescent="0.25">
      <c r="K151" s="5"/>
    </row>
    <row r="152" spans="11:11" x14ac:dyDescent="0.25">
      <c r="K152" s="5"/>
    </row>
    <row r="153" spans="11:11" x14ac:dyDescent="0.25">
      <c r="K153" s="5"/>
    </row>
    <row r="154" spans="11:11" x14ac:dyDescent="0.25">
      <c r="K154" s="5"/>
    </row>
    <row r="155" spans="11:11" x14ac:dyDescent="0.25">
      <c r="K155" s="5"/>
    </row>
    <row r="156" spans="11:11" x14ac:dyDescent="0.25">
      <c r="K156" s="5"/>
    </row>
    <row r="157" spans="11:11" x14ac:dyDescent="0.25">
      <c r="K157" s="5"/>
    </row>
    <row r="158" spans="11:11" x14ac:dyDescent="0.25">
      <c r="K158" s="5"/>
    </row>
  </sheetData>
  <mergeCells count="55">
    <mergeCell ref="A44:A46"/>
    <mergeCell ref="B44:B46"/>
    <mergeCell ref="C44:C46"/>
    <mergeCell ref="E44:E45"/>
    <mergeCell ref="A36:A43"/>
    <mergeCell ref="B36:B43"/>
    <mergeCell ref="C36:C43"/>
    <mergeCell ref="E36:E42"/>
    <mergeCell ref="A25:A32"/>
    <mergeCell ref="B25:B32"/>
    <mergeCell ref="C25:C32"/>
    <mergeCell ref="E25:E31"/>
    <mergeCell ref="F25:F31"/>
    <mergeCell ref="A20:A22"/>
    <mergeCell ref="B20:B22"/>
    <mergeCell ref="C20:C22"/>
    <mergeCell ref="E20:E22"/>
    <mergeCell ref="F20:F22"/>
    <mergeCell ref="B1:L1"/>
    <mergeCell ref="G3:G4"/>
    <mergeCell ref="H3:H4"/>
    <mergeCell ref="I3:I4"/>
    <mergeCell ref="J3:L3"/>
    <mergeCell ref="F3:F4"/>
    <mergeCell ref="A3:A4"/>
    <mergeCell ref="B3:B4"/>
    <mergeCell ref="C3:C4"/>
    <mergeCell ref="D3:D4"/>
    <mergeCell ref="E3:E4"/>
    <mergeCell ref="A15:A17"/>
    <mergeCell ref="E15:E16"/>
    <mergeCell ref="C6:C7"/>
    <mergeCell ref="E6:E7"/>
    <mergeCell ref="I9:I10"/>
    <mergeCell ref="C9:C10"/>
    <mergeCell ref="B9:B10"/>
    <mergeCell ref="D9:D10"/>
    <mergeCell ref="E9:E10"/>
    <mergeCell ref="F9:F10"/>
    <mergeCell ref="A54:A56"/>
    <mergeCell ref="C54:C56"/>
    <mergeCell ref="E54:E56"/>
    <mergeCell ref="I54:I56"/>
    <mergeCell ref="I6:I7"/>
    <mergeCell ref="B6:B7"/>
    <mergeCell ref="B15:B17"/>
    <mergeCell ref="C15:C17"/>
    <mergeCell ref="I25:I31"/>
    <mergeCell ref="I20:I21"/>
    <mergeCell ref="I36:I42"/>
    <mergeCell ref="F36:F42"/>
    <mergeCell ref="F54:F56"/>
    <mergeCell ref="H54:H56"/>
    <mergeCell ref="G54:G56"/>
    <mergeCell ref="B54:B56"/>
  </mergeCells>
  <pageMargins left="0.51181102362204722" right="0.11811023622047245" top="0.35433070866141736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workbookViewId="0">
      <selection activeCell="H47" sqref="H47:M47"/>
    </sheetView>
  </sheetViews>
  <sheetFormatPr defaultRowHeight="15" x14ac:dyDescent="0.25"/>
  <cols>
    <col min="1" max="1" width="4.140625" customWidth="1"/>
    <col min="2" max="2" width="20" customWidth="1"/>
    <col min="3" max="3" width="18.28515625" customWidth="1"/>
    <col min="4" max="4" width="15.42578125" customWidth="1"/>
    <col min="5" max="5" width="8.7109375" customWidth="1"/>
    <col min="6" max="6" width="9.140625" customWidth="1"/>
    <col min="7" max="7" width="8.140625" customWidth="1"/>
    <col min="8" max="8" width="9.5703125" customWidth="1"/>
    <col min="9" max="9" width="19.85546875" customWidth="1"/>
    <col min="10" max="10" width="8.140625" customWidth="1"/>
    <col min="12" max="12" width="10.42578125" bestFit="1" customWidth="1"/>
  </cols>
  <sheetData>
    <row r="1" spans="1:14" ht="18.75" x14ac:dyDescent="0.3">
      <c r="B1" s="255" t="s">
        <v>296</v>
      </c>
      <c r="C1" s="255"/>
      <c r="D1" s="255"/>
      <c r="E1" s="255"/>
      <c r="F1" s="255"/>
      <c r="G1" s="255"/>
      <c r="H1" s="255"/>
      <c r="I1" s="255"/>
      <c r="J1" s="255"/>
      <c r="K1" s="256"/>
      <c r="L1" s="256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x14ac:dyDescent="0.25">
      <c r="A3" s="257" t="s">
        <v>6</v>
      </c>
      <c r="B3" s="258" t="s">
        <v>0</v>
      </c>
      <c r="C3" s="258" t="s">
        <v>1</v>
      </c>
      <c r="D3" s="259" t="s">
        <v>2</v>
      </c>
      <c r="E3" s="259" t="s">
        <v>7</v>
      </c>
      <c r="F3" s="259" t="s">
        <v>9</v>
      </c>
      <c r="G3" s="258" t="s">
        <v>3</v>
      </c>
      <c r="H3" s="258" t="s">
        <v>4</v>
      </c>
      <c r="I3" s="259" t="s">
        <v>8</v>
      </c>
      <c r="J3" s="259" t="s">
        <v>10</v>
      </c>
      <c r="K3" s="259"/>
      <c r="L3" s="259"/>
    </row>
    <row r="4" spans="1:14" x14ac:dyDescent="0.25">
      <c r="A4" s="254"/>
      <c r="B4" s="254"/>
      <c r="C4" s="254"/>
      <c r="D4" s="254"/>
      <c r="E4" s="254"/>
      <c r="F4" s="254"/>
      <c r="G4" s="254"/>
      <c r="H4" s="254"/>
      <c r="I4" s="254"/>
      <c r="J4" s="4" t="s">
        <v>3</v>
      </c>
      <c r="K4" s="4" t="s">
        <v>4</v>
      </c>
      <c r="L4" s="4" t="s">
        <v>5</v>
      </c>
    </row>
    <row r="5" spans="1:14" x14ac:dyDescent="0.25">
      <c r="A5" s="4">
        <v>1</v>
      </c>
      <c r="B5" s="31">
        <v>2</v>
      </c>
      <c r="C5" s="4">
        <v>3</v>
      </c>
      <c r="D5" s="24">
        <v>4</v>
      </c>
      <c r="E5" s="4">
        <v>5</v>
      </c>
      <c r="F5" s="4">
        <v>6</v>
      </c>
      <c r="G5" s="4">
        <v>7</v>
      </c>
      <c r="H5" s="31">
        <v>8</v>
      </c>
      <c r="I5" s="4">
        <v>9</v>
      </c>
      <c r="J5" s="24">
        <v>10</v>
      </c>
      <c r="K5" s="4">
        <v>11</v>
      </c>
      <c r="L5" s="4">
        <v>12</v>
      </c>
    </row>
    <row r="6" spans="1:14" ht="63.75" x14ac:dyDescent="0.25">
      <c r="A6" s="53" t="s">
        <v>12</v>
      </c>
      <c r="B6" s="10" t="s">
        <v>47</v>
      </c>
      <c r="C6" s="275" t="s">
        <v>45</v>
      </c>
      <c r="D6" s="268" t="s">
        <v>46</v>
      </c>
      <c r="E6" s="320" t="s">
        <v>123</v>
      </c>
      <c r="F6" s="11">
        <v>8150</v>
      </c>
      <c r="G6" s="33"/>
      <c r="H6" s="7"/>
      <c r="I6" s="78" t="s">
        <v>11</v>
      </c>
      <c r="J6" s="2"/>
      <c r="K6" s="39"/>
      <c r="L6" s="39"/>
    </row>
    <row r="7" spans="1:14" x14ac:dyDescent="0.25">
      <c r="A7" s="26"/>
      <c r="C7" s="276"/>
      <c r="D7" s="269"/>
      <c r="E7" s="321"/>
      <c r="F7" s="2"/>
      <c r="G7" s="28"/>
      <c r="H7" s="7"/>
      <c r="I7" s="78" t="s">
        <v>48</v>
      </c>
      <c r="J7" s="28">
        <v>4</v>
      </c>
      <c r="K7" s="119">
        <v>73.2</v>
      </c>
      <c r="L7" s="40">
        <f>J7*K7</f>
        <v>292.8</v>
      </c>
    </row>
    <row r="8" spans="1:14" x14ac:dyDescent="0.25">
      <c r="A8" s="26"/>
      <c r="C8" s="276"/>
      <c r="D8" s="269"/>
      <c r="E8" s="321"/>
      <c r="F8" s="2"/>
      <c r="G8" s="28"/>
      <c r="H8" s="7"/>
      <c r="I8" s="127" t="s">
        <v>132</v>
      </c>
      <c r="J8" s="28">
        <v>1</v>
      </c>
      <c r="K8" s="119">
        <v>33.996000000000002</v>
      </c>
      <c r="L8" s="40">
        <v>33.996000000000002</v>
      </c>
    </row>
    <row r="9" spans="1:14" x14ac:dyDescent="0.25">
      <c r="A9" s="26"/>
      <c r="C9" s="276"/>
      <c r="D9" s="269"/>
      <c r="E9" s="321"/>
      <c r="F9" s="2"/>
      <c r="G9" s="28"/>
      <c r="H9" s="7"/>
      <c r="I9" s="78" t="s">
        <v>49</v>
      </c>
      <c r="J9" s="28"/>
      <c r="K9" s="119"/>
      <c r="L9" s="40">
        <v>4.3899999999999997</v>
      </c>
    </row>
    <row r="10" spans="1:14" x14ac:dyDescent="0.25">
      <c r="A10" s="26"/>
      <c r="C10" s="276"/>
      <c r="D10" s="269"/>
      <c r="E10" s="321"/>
      <c r="F10" s="2"/>
      <c r="G10" s="28"/>
      <c r="H10" s="7"/>
      <c r="I10" s="78" t="s">
        <v>50</v>
      </c>
      <c r="J10" s="22">
        <v>1</v>
      </c>
      <c r="K10" s="40">
        <v>207.99600000000001</v>
      </c>
      <c r="L10" s="40">
        <v>207.99600000000001</v>
      </c>
    </row>
    <row r="11" spans="1:14" x14ac:dyDescent="0.25">
      <c r="A11" s="26"/>
      <c r="C11" s="276"/>
      <c r="D11" s="269"/>
      <c r="E11" s="321"/>
      <c r="F11" s="2"/>
      <c r="G11" s="28"/>
      <c r="H11" s="7"/>
      <c r="I11" s="78" t="s">
        <v>50</v>
      </c>
      <c r="J11" s="22">
        <v>1</v>
      </c>
      <c r="K11" s="40">
        <v>168</v>
      </c>
      <c r="L11" s="40">
        <f>J11*K11</f>
        <v>168</v>
      </c>
    </row>
    <row r="12" spans="1:14" x14ac:dyDescent="0.25">
      <c r="A12" s="27"/>
      <c r="B12" s="27"/>
      <c r="C12" s="90"/>
      <c r="D12" s="79"/>
      <c r="E12" s="64"/>
      <c r="F12" s="29"/>
      <c r="G12" s="29"/>
      <c r="H12" s="38"/>
      <c r="I12" s="61"/>
      <c r="J12" s="29"/>
      <c r="K12" s="41"/>
      <c r="L12" s="86">
        <f>L7+L8+L9+L10+L11</f>
        <v>707.18200000000002</v>
      </c>
    </row>
    <row r="13" spans="1:14" ht="150" x14ac:dyDescent="0.25">
      <c r="A13" s="30" t="s">
        <v>14</v>
      </c>
      <c r="B13" s="16" t="s">
        <v>51</v>
      </c>
      <c r="C13" s="32" t="s">
        <v>55</v>
      </c>
      <c r="D13" s="17" t="s">
        <v>52</v>
      </c>
      <c r="E13" s="88" t="s">
        <v>120</v>
      </c>
      <c r="F13" s="15">
        <v>15600</v>
      </c>
      <c r="G13" s="30">
        <v>12</v>
      </c>
      <c r="H13" s="15">
        <v>1300</v>
      </c>
      <c r="I13" s="61" t="s">
        <v>11</v>
      </c>
      <c r="J13" s="16">
        <v>1</v>
      </c>
      <c r="K13" s="42">
        <v>1300</v>
      </c>
      <c r="L13" s="232">
        <v>1300</v>
      </c>
    </row>
    <row r="14" spans="1:14" ht="63.75" x14ac:dyDescent="0.25">
      <c r="A14" s="148" t="s">
        <v>15</v>
      </c>
      <c r="B14" s="17" t="s">
        <v>57</v>
      </c>
      <c r="C14" s="32" t="s">
        <v>58</v>
      </c>
      <c r="D14" s="17" t="s">
        <v>59</v>
      </c>
      <c r="E14" s="88" t="s">
        <v>177</v>
      </c>
      <c r="F14" s="62">
        <v>10554</v>
      </c>
      <c r="G14" s="80">
        <v>12</v>
      </c>
      <c r="H14" s="62">
        <v>879.5</v>
      </c>
      <c r="I14" s="61" t="s">
        <v>11</v>
      </c>
      <c r="J14" s="17">
        <v>1</v>
      </c>
      <c r="K14" s="77">
        <v>895.6</v>
      </c>
      <c r="L14" s="232">
        <v>895.6</v>
      </c>
      <c r="M14" s="208"/>
      <c r="N14" s="63"/>
    </row>
    <row r="15" spans="1:14" ht="63.75" x14ac:dyDescent="0.25">
      <c r="A15" s="30" t="s">
        <v>16</v>
      </c>
      <c r="B15" s="116" t="s">
        <v>118</v>
      </c>
      <c r="C15" s="80" t="s">
        <v>119</v>
      </c>
      <c r="D15" s="17" t="s">
        <v>60</v>
      </c>
      <c r="E15" s="88" t="s">
        <v>178</v>
      </c>
      <c r="F15" s="15">
        <v>14400</v>
      </c>
      <c r="G15" s="30">
        <v>9600000</v>
      </c>
      <c r="H15" s="15">
        <v>0.15</v>
      </c>
      <c r="I15" s="61" t="s">
        <v>11</v>
      </c>
      <c r="J15" s="16">
        <v>236580</v>
      </c>
      <c r="K15" s="42">
        <v>0.15</v>
      </c>
      <c r="L15" s="232">
        <v>354.87</v>
      </c>
    </row>
    <row r="16" spans="1:14" ht="63.75" x14ac:dyDescent="0.25">
      <c r="A16" s="30" t="s">
        <v>19</v>
      </c>
      <c r="B16" s="117" t="s">
        <v>121</v>
      </c>
      <c r="C16" s="129" t="s">
        <v>61</v>
      </c>
      <c r="D16" s="17" t="s">
        <v>122</v>
      </c>
      <c r="E16" s="118" t="s">
        <v>176</v>
      </c>
      <c r="F16" s="15">
        <v>38400</v>
      </c>
      <c r="G16" s="30">
        <v>450</v>
      </c>
      <c r="H16" s="15">
        <v>96</v>
      </c>
      <c r="I16" s="61" t="s">
        <v>11</v>
      </c>
      <c r="J16" s="16">
        <v>8</v>
      </c>
      <c r="K16" s="42">
        <v>450</v>
      </c>
      <c r="L16" s="232">
        <f>J16*K16</f>
        <v>3600</v>
      </c>
    </row>
    <row r="17" spans="1:12" ht="45" customHeight="1" x14ac:dyDescent="0.25">
      <c r="A17" s="260" t="s">
        <v>20</v>
      </c>
      <c r="B17" s="266" t="s">
        <v>39</v>
      </c>
      <c r="C17" s="268" t="s">
        <v>36</v>
      </c>
      <c r="D17" s="260" t="s">
        <v>198</v>
      </c>
      <c r="E17" s="260" t="s">
        <v>197</v>
      </c>
      <c r="F17" s="260">
        <v>2464.4699999999998</v>
      </c>
      <c r="G17" s="260">
        <v>9</v>
      </c>
      <c r="H17" s="260">
        <v>273.83</v>
      </c>
      <c r="I17" s="322" t="s">
        <v>11</v>
      </c>
      <c r="J17" s="324"/>
      <c r="K17" s="324"/>
      <c r="L17" s="318">
        <v>0</v>
      </c>
    </row>
    <row r="18" spans="1:12" x14ac:dyDescent="0.25">
      <c r="A18" s="254"/>
      <c r="B18" s="311"/>
      <c r="C18" s="269"/>
      <c r="D18" s="254"/>
      <c r="E18" s="254"/>
      <c r="F18" s="254"/>
      <c r="G18" s="254"/>
      <c r="H18" s="254"/>
      <c r="I18" s="323"/>
      <c r="J18" s="325"/>
      <c r="K18" s="325"/>
      <c r="L18" s="319"/>
    </row>
    <row r="19" spans="1:12" ht="12" customHeight="1" x14ac:dyDescent="0.25">
      <c r="A19" s="254"/>
      <c r="B19" s="293"/>
      <c r="C19" s="293"/>
      <c r="D19" s="254"/>
      <c r="E19" s="254"/>
      <c r="F19" s="254"/>
      <c r="G19" s="254"/>
      <c r="H19" s="254"/>
      <c r="I19" s="323"/>
      <c r="J19" s="325"/>
      <c r="K19" s="325"/>
      <c r="L19" s="319"/>
    </row>
    <row r="20" spans="1:12" ht="45" customHeight="1" x14ac:dyDescent="0.25">
      <c r="A20" s="260" t="s">
        <v>23</v>
      </c>
      <c r="B20" s="266" t="s">
        <v>39</v>
      </c>
      <c r="C20" s="268" t="s">
        <v>36</v>
      </c>
      <c r="D20" s="260" t="s">
        <v>198</v>
      </c>
      <c r="E20" s="260" t="s">
        <v>199</v>
      </c>
      <c r="F20" s="324">
        <v>800</v>
      </c>
      <c r="G20" s="260">
        <v>1</v>
      </c>
      <c r="H20" s="324">
        <v>800</v>
      </c>
      <c r="I20" s="322" t="s">
        <v>11</v>
      </c>
      <c r="J20" s="260"/>
      <c r="K20" s="324">
        <v>0</v>
      </c>
      <c r="L20" s="318">
        <f>J20*K20</f>
        <v>0</v>
      </c>
    </row>
    <row r="21" spans="1:12" x14ac:dyDescent="0.25">
      <c r="A21" s="254"/>
      <c r="B21" s="311"/>
      <c r="C21" s="269"/>
      <c r="D21" s="254"/>
      <c r="E21" s="254"/>
      <c r="F21" s="325"/>
      <c r="G21" s="254"/>
      <c r="H21" s="325"/>
      <c r="I21" s="323"/>
      <c r="J21" s="254"/>
      <c r="K21" s="325"/>
      <c r="L21" s="319"/>
    </row>
    <row r="22" spans="1:12" ht="12" customHeight="1" x14ac:dyDescent="0.25">
      <c r="A22" s="254"/>
      <c r="B22" s="293"/>
      <c r="C22" s="293"/>
      <c r="D22" s="254"/>
      <c r="E22" s="254"/>
      <c r="F22" s="325"/>
      <c r="G22" s="254"/>
      <c r="H22" s="325"/>
      <c r="I22" s="323"/>
      <c r="J22" s="254"/>
      <c r="K22" s="325"/>
      <c r="L22" s="319"/>
    </row>
    <row r="23" spans="1:12" ht="45" customHeight="1" x14ac:dyDescent="0.25">
      <c r="A23" s="268" t="s">
        <v>110</v>
      </c>
      <c r="B23" s="266" t="s">
        <v>39</v>
      </c>
      <c r="C23" s="268" t="s">
        <v>36</v>
      </c>
      <c r="D23" s="260" t="s">
        <v>194</v>
      </c>
      <c r="E23" s="260" t="s">
        <v>195</v>
      </c>
      <c r="F23" s="260">
        <v>610.37</v>
      </c>
      <c r="G23" s="260">
        <v>4</v>
      </c>
      <c r="H23" s="260">
        <v>152.59</v>
      </c>
      <c r="I23" s="322" t="s">
        <v>11</v>
      </c>
      <c r="J23" s="260"/>
      <c r="K23" s="260">
        <v>152.59</v>
      </c>
      <c r="L23" s="318">
        <f>J23*K23</f>
        <v>0</v>
      </c>
    </row>
    <row r="24" spans="1:12" x14ac:dyDescent="0.25">
      <c r="A24" s="269"/>
      <c r="B24" s="311"/>
      <c r="C24" s="269"/>
      <c r="D24" s="254"/>
      <c r="E24" s="254"/>
      <c r="F24" s="254"/>
      <c r="G24" s="254"/>
      <c r="H24" s="254"/>
      <c r="I24" s="323"/>
      <c r="J24" s="254"/>
      <c r="K24" s="254"/>
      <c r="L24" s="319"/>
    </row>
    <row r="25" spans="1:12" ht="14.25" customHeight="1" x14ac:dyDescent="0.25">
      <c r="A25" s="280"/>
      <c r="B25" s="293"/>
      <c r="C25" s="293"/>
      <c r="D25" s="254"/>
      <c r="E25" s="254"/>
      <c r="F25" s="254"/>
      <c r="G25" s="254"/>
      <c r="H25" s="254"/>
      <c r="I25" s="323"/>
      <c r="J25" s="254"/>
      <c r="K25" s="254"/>
      <c r="L25" s="319"/>
    </row>
    <row r="26" spans="1:12" ht="63.75" x14ac:dyDescent="0.25">
      <c r="A26" s="229" t="s">
        <v>170</v>
      </c>
      <c r="B26" s="116" t="s">
        <v>297</v>
      </c>
      <c r="C26" s="217" t="s">
        <v>298</v>
      </c>
      <c r="D26" s="17" t="s">
        <v>299</v>
      </c>
      <c r="E26" s="177" t="s">
        <v>300</v>
      </c>
      <c r="F26" s="15">
        <v>102174</v>
      </c>
      <c r="G26" s="30">
        <v>1</v>
      </c>
      <c r="H26" s="15">
        <v>102174</v>
      </c>
      <c r="I26" s="61" t="s">
        <v>11</v>
      </c>
      <c r="J26" s="16">
        <v>1</v>
      </c>
      <c r="K26" s="42">
        <v>30174</v>
      </c>
      <c r="L26" s="232">
        <v>30174</v>
      </c>
    </row>
    <row r="27" spans="1:12" ht="63.75" customHeight="1" x14ac:dyDescent="0.25">
      <c r="A27" s="229" t="s">
        <v>171</v>
      </c>
      <c r="B27" s="177" t="s">
        <v>301</v>
      </c>
      <c r="C27" s="217" t="s">
        <v>302</v>
      </c>
      <c r="D27" s="17" t="s">
        <v>303</v>
      </c>
      <c r="E27" s="177" t="s">
        <v>304</v>
      </c>
      <c r="F27" s="81">
        <v>6784.8</v>
      </c>
      <c r="G27" s="205">
        <v>57</v>
      </c>
      <c r="H27" s="81">
        <v>119.032</v>
      </c>
      <c r="I27" s="61" t="s">
        <v>11</v>
      </c>
      <c r="J27" s="205">
        <v>57</v>
      </c>
      <c r="K27" s="81">
        <v>119.032</v>
      </c>
      <c r="L27" s="232">
        <v>6784.8</v>
      </c>
    </row>
    <row r="28" spans="1:12" ht="65.25" customHeight="1" x14ac:dyDescent="0.25">
      <c r="A28" s="229" t="s">
        <v>100</v>
      </c>
      <c r="B28" s="116" t="s">
        <v>297</v>
      </c>
      <c r="C28" s="231" t="s">
        <v>298</v>
      </c>
      <c r="D28" s="17" t="s">
        <v>321</v>
      </c>
      <c r="E28" s="177" t="s">
        <v>320</v>
      </c>
      <c r="F28" s="15">
        <v>45546</v>
      </c>
      <c r="G28" s="229">
        <v>1</v>
      </c>
      <c r="H28" s="15">
        <v>45546</v>
      </c>
      <c r="I28" s="61" t="s">
        <v>11</v>
      </c>
      <c r="J28" s="16">
        <v>1</v>
      </c>
      <c r="K28" s="42">
        <v>15000</v>
      </c>
      <c r="L28" s="232">
        <v>15000</v>
      </c>
    </row>
    <row r="29" spans="1:12" ht="63.75" x14ac:dyDescent="0.25">
      <c r="A29" s="229" t="s">
        <v>92</v>
      </c>
      <c r="B29" s="177" t="s">
        <v>247</v>
      </c>
      <c r="C29" s="206" t="s">
        <v>248</v>
      </c>
      <c r="D29" s="206" t="s">
        <v>249</v>
      </c>
      <c r="E29" s="177" t="s">
        <v>250</v>
      </c>
      <c r="F29" s="81">
        <v>1760</v>
      </c>
      <c r="G29" s="205">
        <v>88</v>
      </c>
      <c r="H29" s="81">
        <v>20</v>
      </c>
      <c r="I29" s="61" t="s">
        <v>11</v>
      </c>
      <c r="J29" s="205">
        <v>88</v>
      </c>
      <c r="K29" s="81">
        <v>20</v>
      </c>
      <c r="L29" s="232">
        <f>J29*K29</f>
        <v>1760</v>
      </c>
    </row>
    <row r="30" spans="1:12" ht="68.25" customHeight="1" x14ac:dyDescent="0.25">
      <c r="A30" s="229" t="s">
        <v>86</v>
      </c>
      <c r="B30" s="117" t="s">
        <v>251</v>
      </c>
      <c r="C30" s="212" t="s">
        <v>252</v>
      </c>
      <c r="D30" s="17" t="s">
        <v>253</v>
      </c>
      <c r="E30" s="177" t="s">
        <v>254</v>
      </c>
      <c r="F30" s="15">
        <v>8668.42</v>
      </c>
      <c r="G30" s="211">
        <v>2122</v>
      </c>
      <c r="H30" s="15">
        <v>4.08</v>
      </c>
      <c r="I30" s="61" t="s">
        <v>11</v>
      </c>
      <c r="J30" s="117">
        <v>2122</v>
      </c>
      <c r="K30" s="42">
        <v>4.08</v>
      </c>
      <c r="L30" s="232">
        <v>8668.42</v>
      </c>
    </row>
    <row r="31" spans="1:12" ht="14.25" customHeight="1" x14ac:dyDescent="0.25">
      <c r="A31" s="183"/>
      <c r="B31" s="184"/>
      <c r="C31" s="184"/>
      <c r="D31" s="183"/>
      <c r="E31" s="183"/>
      <c r="F31" s="183"/>
      <c r="G31" s="183"/>
      <c r="H31" s="183"/>
      <c r="I31" s="185"/>
      <c r="J31" s="183"/>
      <c r="K31" s="183"/>
      <c r="L31" s="186"/>
    </row>
    <row r="32" spans="1:12" ht="14.25" customHeight="1" x14ac:dyDescent="0.25">
      <c r="A32" s="183"/>
      <c r="B32" s="184"/>
      <c r="C32" s="184"/>
      <c r="D32" s="183"/>
      <c r="E32" s="183"/>
      <c r="F32" s="183"/>
      <c r="G32" s="183"/>
      <c r="H32" s="183"/>
      <c r="I32" s="209" t="s">
        <v>78</v>
      </c>
      <c r="J32" s="183"/>
      <c r="K32" s="183"/>
      <c r="L32" s="210">
        <f>L12+L13+L14+L16+L17+L20+L23+L26+L27+L28+L15</f>
        <v>58816.452000000005</v>
      </c>
    </row>
    <row r="33" spans="1:12" ht="14.25" customHeight="1" x14ac:dyDescent="0.25">
      <c r="A33" s="183"/>
      <c r="B33" s="184"/>
      <c r="C33" s="184"/>
      <c r="D33" s="183"/>
      <c r="E33" s="183"/>
      <c r="F33" s="183"/>
      <c r="G33" s="183"/>
      <c r="H33" s="183"/>
      <c r="I33" s="185"/>
      <c r="J33" s="183"/>
      <c r="K33" s="183"/>
      <c r="L33" s="186"/>
    </row>
    <row r="34" spans="1:12" ht="14.25" customHeight="1" x14ac:dyDescent="0.25">
      <c r="A34" s="183"/>
      <c r="B34" s="184"/>
      <c r="C34" s="184"/>
      <c r="D34" s="183"/>
      <c r="E34" s="183"/>
      <c r="F34" s="183"/>
      <c r="G34" s="183"/>
      <c r="H34" s="183"/>
      <c r="I34" s="185"/>
      <c r="J34" s="183"/>
      <c r="K34" s="183"/>
      <c r="L34" s="186"/>
    </row>
    <row r="35" spans="1:12" ht="14.25" customHeight="1" x14ac:dyDescent="0.25">
      <c r="A35" s="183"/>
      <c r="B35" s="184"/>
      <c r="C35" s="184"/>
      <c r="D35" s="183"/>
      <c r="E35" s="183"/>
      <c r="F35" s="183"/>
      <c r="G35" s="183"/>
      <c r="H35" s="183"/>
      <c r="I35" s="185"/>
      <c r="J35" s="183"/>
      <c r="K35" s="183"/>
      <c r="L35" s="186"/>
    </row>
    <row r="36" spans="1:12" ht="14.25" customHeight="1" x14ac:dyDescent="0.25">
      <c r="A36" s="183"/>
      <c r="B36" s="184"/>
      <c r="C36" s="184"/>
      <c r="D36" s="183"/>
      <c r="E36" s="183"/>
      <c r="F36" s="183"/>
      <c r="G36" s="183"/>
      <c r="H36" s="183"/>
      <c r="I36" s="185"/>
      <c r="J36" s="183"/>
      <c r="K36" s="183"/>
      <c r="L36" s="186"/>
    </row>
    <row r="37" spans="1:12" ht="14.25" customHeight="1" x14ac:dyDescent="0.25">
      <c r="A37" s="183"/>
      <c r="B37" s="184"/>
      <c r="C37" s="184"/>
      <c r="D37" s="183"/>
      <c r="E37" s="183"/>
      <c r="F37" s="183"/>
      <c r="G37" s="183"/>
      <c r="H37" s="183"/>
      <c r="I37" s="185"/>
      <c r="J37" s="183"/>
      <c r="K37" s="183"/>
      <c r="L37" s="186"/>
    </row>
    <row r="38" spans="1:12" ht="14.25" customHeight="1" x14ac:dyDescent="0.25">
      <c r="A38" s="183"/>
      <c r="B38" s="184"/>
      <c r="C38" s="184"/>
      <c r="D38" s="183"/>
      <c r="E38" s="183"/>
      <c r="F38" s="183"/>
      <c r="G38" s="183"/>
      <c r="H38" s="183"/>
      <c r="I38" s="185"/>
      <c r="J38" s="183"/>
      <c r="K38" s="183"/>
      <c r="L38" s="186"/>
    </row>
    <row r="39" spans="1:12" ht="14.25" customHeight="1" x14ac:dyDescent="0.25">
      <c r="A39" s="183"/>
      <c r="B39" s="184"/>
      <c r="C39" s="184"/>
      <c r="D39" s="183"/>
      <c r="E39" s="183"/>
      <c r="F39" s="183"/>
      <c r="G39" s="183"/>
      <c r="H39" s="183"/>
      <c r="I39" s="185"/>
      <c r="J39" s="183"/>
      <c r="K39" s="183"/>
      <c r="L39" s="186"/>
    </row>
    <row r="40" spans="1:12" ht="14.25" customHeight="1" x14ac:dyDescent="0.25">
      <c r="A40" s="183"/>
      <c r="B40" s="184"/>
      <c r="C40" s="184"/>
      <c r="D40" s="183"/>
      <c r="E40" s="183"/>
      <c r="F40" s="183"/>
      <c r="G40" s="183"/>
      <c r="H40" s="183"/>
      <c r="I40" s="185"/>
      <c r="J40" s="183"/>
      <c r="K40" s="183"/>
      <c r="L40" s="186"/>
    </row>
    <row r="41" spans="1:12" ht="14.25" customHeight="1" x14ac:dyDescent="0.25">
      <c r="A41" s="183"/>
      <c r="B41" s="184"/>
      <c r="C41" s="184"/>
      <c r="D41" s="183"/>
      <c r="E41" s="183"/>
      <c r="F41" s="183"/>
      <c r="G41" s="183"/>
      <c r="H41" s="183"/>
      <c r="I41" s="185"/>
      <c r="J41" s="183"/>
      <c r="K41" s="183"/>
      <c r="L41" s="186"/>
    </row>
    <row r="42" spans="1:12" ht="14.25" customHeight="1" x14ac:dyDescent="0.25">
      <c r="A42" s="183"/>
      <c r="B42" s="184"/>
      <c r="C42" s="184"/>
      <c r="D42" s="183"/>
      <c r="E42" s="183"/>
      <c r="F42" s="183"/>
      <c r="G42" s="183"/>
      <c r="H42" s="183"/>
      <c r="I42" s="185"/>
      <c r="J42" s="183"/>
      <c r="K42" s="183"/>
      <c r="L42" s="186"/>
    </row>
    <row r="43" spans="1:12" ht="12" customHeight="1" x14ac:dyDescent="0.25">
      <c r="A43" s="183"/>
      <c r="B43" s="184"/>
      <c r="C43" s="184"/>
      <c r="D43" s="183"/>
      <c r="E43" s="183"/>
      <c r="F43" s="183"/>
      <c r="G43" s="183"/>
      <c r="H43" s="183"/>
      <c r="I43" s="185"/>
      <c r="J43" s="183"/>
      <c r="K43" s="183"/>
      <c r="L43" s="186"/>
    </row>
    <row r="44" spans="1:12" ht="12" customHeight="1" x14ac:dyDescent="0.25">
      <c r="A44" s="183"/>
      <c r="B44" s="184"/>
      <c r="C44" s="184"/>
      <c r="D44" s="183"/>
      <c r="E44" s="183"/>
      <c r="F44" s="183"/>
      <c r="G44" s="183"/>
      <c r="H44" s="183"/>
      <c r="I44" s="185"/>
      <c r="J44" s="183"/>
      <c r="K44" s="183"/>
      <c r="L44" s="186"/>
    </row>
    <row r="45" spans="1:12" ht="12" customHeight="1" x14ac:dyDescent="0.25">
      <c r="A45" s="183"/>
      <c r="B45" s="184"/>
      <c r="C45" s="184"/>
      <c r="D45" s="183"/>
      <c r="E45" s="183"/>
      <c r="F45" s="183"/>
      <c r="G45" s="183"/>
      <c r="H45" s="183"/>
      <c r="I45" s="185"/>
      <c r="J45" s="183"/>
      <c r="K45" s="183"/>
      <c r="L45" s="186"/>
    </row>
    <row r="46" spans="1:12" ht="12" customHeight="1" x14ac:dyDescent="0.25">
      <c r="A46" s="183"/>
      <c r="B46" s="184"/>
      <c r="C46" s="184"/>
      <c r="D46" s="183"/>
      <c r="E46" s="183"/>
      <c r="F46" s="183"/>
      <c r="G46" s="183"/>
      <c r="H46" s="183"/>
      <c r="I46" s="185"/>
      <c r="J46" s="183"/>
      <c r="K46" s="183"/>
      <c r="L46" s="186"/>
    </row>
    <row r="47" spans="1:12" x14ac:dyDescent="0.25">
      <c r="A47" s="2"/>
      <c r="B47" s="2"/>
      <c r="C47" s="2"/>
      <c r="D47" s="2"/>
      <c r="E47" s="2"/>
      <c r="F47" s="2"/>
      <c r="G47" s="2"/>
      <c r="H47" s="7"/>
      <c r="I47" s="97"/>
      <c r="J47" s="2"/>
      <c r="K47" s="7"/>
      <c r="L47" s="89"/>
    </row>
    <row r="48" spans="1:12" x14ac:dyDescent="0.25">
      <c r="A48" s="2"/>
      <c r="B48" s="2"/>
      <c r="C48" s="2"/>
      <c r="D48" s="2"/>
      <c r="E48" s="2"/>
      <c r="F48" s="2"/>
      <c r="G48" s="2"/>
      <c r="H48" s="7"/>
      <c r="I48" s="2"/>
      <c r="J48" s="2"/>
      <c r="K48" s="7"/>
      <c r="L48" s="7"/>
    </row>
    <row r="49" spans="1:12" x14ac:dyDescent="0.25">
      <c r="A49" s="2"/>
      <c r="B49" s="2"/>
      <c r="C49" s="2"/>
      <c r="D49" s="2"/>
      <c r="E49" s="2"/>
      <c r="F49" s="2"/>
      <c r="G49" s="2"/>
      <c r="H49" s="7"/>
      <c r="I49" s="2"/>
      <c r="J49" s="2"/>
      <c r="K49" s="7"/>
      <c r="L49" s="7"/>
    </row>
    <row r="50" spans="1:12" x14ac:dyDescent="0.25">
      <c r="A50" s="2"/>
      <c r="B50" s="2"/>
      <c r="C50" s="2"/>
      <c r="D50" s="2"/>
      <c r="E50" s="2"/>
      <c r="F50" s="2"/>
      <c r="G50" s="2"/>
      <c r="H50" s="7"/>
      <c r="I50" s="2"/>
      <c r="J50" s="2"/>
      <c r="K50" s="7"/>
      <c r="L50" s="7"/>
    </row>
    <row r="51" spans="1:12" x14ac:dyDescent="0.25">
      <c r="A51" s="2"/>
      <c r="B51" s="2"/>
      <c r="C51" s="2"/>
      <c r="D51" s="2"/>
      <c r="E51" s="2"/>
      <c r="F51" s="2"/>
      <c r="G51" s="2"/>
      <c r="H51" s="7"/>
      <c r="I51" s="2"/>
      <c r="J51" s="2"/>
      <c r="K51" s="7"/>
      <c r="L51" s="7"/>
    </row>
    <row r="52" spans="1:12" x14ac:dyDescent="0.25">
      <c r="A52" s="2"/>
      <c r="B52" s="2"/>
      <c r="C52" s="2"/>
      <c r="D52" s="2"/>
      <c r="E52" s="2"/>
      <c r="F52" s="2"/>
      <c r="G52" s="2"/>
      <c r="H52" s="7"/>
      <c r="I52" s="2"/>
      <c r="J52" s="2"/>
      <c r="K52" s="7"/>
      <c r="L52" s="7"/>
    </row>
    <row r="53" spans="1:12" x14ac:dyDescent="0.25">
      <c r="A53" s="2"/>
      <c r="B53" s="2"/>
      <c r="C53" s="2"/>
      <c r="D53" s="2"/>
      <c r="E53" s="2"/>
      <c r="F53" s="2"/>
      <c r="G53" s="2"/>
      <c r="H53" s="7"/>
      <c r="I53" s="2"/>
      <c r="J53" s="2"/>
      <c r="K53" s="7"/>
      <c r="L53" s="7"/>
    </row>
    <row r="54" spans="1:12" x14ac:dyDescent="0.25">
      <c r="A54" s="2"/>
      <c r="B54" s="2"/>
      <c r="C54" s="2"/>
      <c r="D54" s="2"/>
      <c r="E54" s="2"/>
      <c r="F54" s="2"/>
      <c r="G54" s="2"/>
      <c r="H54" s="7"/>
      <c r="I54" s="2"/>
      <c r="J54" s="2"/>
      <c r="K54" s="7"/>
      <c r="L54" s="7"/>
    </row>
    <row r="55" spans="1:12" x14ac:dyDescent="0.25">
      <c r="A55" s="2"/>
      <c r="B55" s="2"/>
      <c r="C55" s="2"/>
      <c r="D55" s="2"/>
      <c r="E55" s="2"/>
      <c r="F55" s="2"/>
      <c r="G55" s="2"/>
      <c r="H55" s="7"/>
      <c r="I55" s="2"/>
      <c r="J55" s="2"/>
      <c r="K55" s="7"/>
      <c r="L55" s="7"/>
    </row>
    <row r="56" spans="1:12" x14ac:dyDescent="0.25">
      <c r="A56" s="2"/>
      <c r="B56" s="2"/>
      <c r="C56" s="2"/>
      <c r="D56" s="2"/>
      <c r="E56" s="2"/>
      <c r="F56" s="2"/>
      <c r="G56" s="2"/>
      <c r="H56" s="7"/>
      <c r="I56" s="2"/>
      <c r="J56" s="2"/>
      <c r="K56" s="7"/>
      <c r="L56" s="7"/>
    </row>
    <row r="57" spans="1:12" x14ac:dyDescent="0.25">
      <c r="A57" s="2"/>
      <c r="B57" s="2"/>
      <c r="C57" s="2"/>
      <c r="D57" s="2"/>
      <c r="E57" s="2"/>
      <c r="F57" s="2"/>
      <c r="G57" s="2"/>
      <c r="H57" s="7"/>
      <c r="I57" s="2"/>
      <c r="J57" s="2"/>
      <c r="K57" s="7"/>
      <c r="L57" s="7"/>
    </row>
    <row r="58" spans="1:12" x14ac:dyDescent="0.25">
      <c r="A58" s="2"/>
      <c r="B58" s="2"/>
      <c r="C58" s="2"/>
      <c r="D58" s="2"/>
      <c r="E58" s="2"/>
      <c r="F58" s="2"/>
      <c r="G58" s="2"/>
      <c r="H58" s="7"/>
      <c r="I58" s="2"/>
      <c r="J58" s="2"/>
      <c r="K58" s="7"/>
      <c r="L58" s="7"/>
    </row>
    <row r="59" spans="1:12" x14ac:dyDescent="0.25">
      <c r="A59" s="2"/>
      <c r="B59" s="2"/>
      <c r="C59" s="2"/>
      <c r="D59" s="2"/>
      <c r="E59" s="2"/>
      <c r="F59" s="2"/>
      <c r="G59" s="2"/>
      <c r="H59" s="7"/>
      <c r="I59" s="2"/>
      <c r="J59" s="2"/>
      <c r="K59" s="7"/>
      <c r="L59" s="7"/>
    </row>
    <row r="60" spans="1:12" x14ac:dyDescent="0.25">
      <c r="A60" s="2"/>
      <c r="B60" s="2"/>
      <c r="C60" s="2"/>
      <c r="D60" s="2"/>
      <c r="E60" s="2"/>
      <c r="F60" s="2"/>
      <c r="G60" s="2"/>
      <c r="H60" s="7"/>
      <c r="I60" s="2"/>
      <c r="J60" s="2"/>
      <c r="K60" s="7"/>
      <c r="L60" s="7"/>
    </row>
    <row r="61" spans="1:12" x14ac:dyDescent="0.25">
      <c r="A61" s="2"/>
      <c r="B61" s="2"/>
      <c r="C61" s="2"/>
      <c r="D61" s="2"/>
      <c r="E61" s="2"/>
      <c r="F61" s="2"/>
      <c r="G61" s="2"/>
      <c r="H61" s="7"/>
      <c r="I61" s="2"/>
      <c r="J61" s="2"/>
      <c r="K61" s="7"/>
      <c r="L61" s="7"/>
    </row>
    <row r="62" spans="1:12" x14ac:dyDescent="0.25">
      <c r="A62" s="2"/>
      <c r="B62" s="2"/>
      <c r="C62" s="2"/>
      <c r="D62" s="2"/>
      <c r="E62" s="2"/>
      <c r="F62" s="2"/>
      <c r="G62" s="2"/>
      <c r="H62" s="7"/>
      <c r="I62" s="2"/>
      <c r="J62" s="2"/>
      <c r="K62" s="7"/>
      <c r="L62" s="7"/>
    </row>
    <row r="63" spans="1:12" x14ac:dyDescent="0.25">
      <c r="A63" s="2"/>
      <c r="B63" s="2"/>
      <c r="C63" s="2"/>
      <c r="D63" s="2"/>
      <c r="E63" s="2"/>
      <c r="F63" s="2"/>
      <c r="G63" s="2"/>
      <c r="H63" s="7"/>
      <c r="I63" s="2"/>
      <c r="J63" s="2"/>
      <c r="K63" s="7"/>
      <c r="L63" s="7"/>
    </row>
    <row r="64" spans="1:12" x14ac:dyDescent="0.25">
      <c r="A64" s="2"/>
      <c r="B64" s="2"/>
      <c r="C64" s="2"/>
      <c r="D64" s="2"/>
      <c r="E64" s="2"/>
      <c r="F64" s="2"/>
      <c r="G64" s="2"/>
      <c r="H64" s="7"/>
      <c r="I64" s="2"/>
      <c r="J64" s="2"/>
      <c r="K64" s="7"/>
      <c r="L64" s="7"/>
    </row>
    <row r="65" spans="1:12" x14ac:dyDescent="0.25">
      <c r="A65" s="2"/>
      <c r="B65" s="2"/>
      <c r="C65" s="2"/>
      <c r="D65" s="2"/>
      <c r="E65" s="2"/>
      <c r="F65" s="2"/>
      <c r="G65" s="2"/>
      <c r="H65" s="7"/>
      <c r="I65" s="2"/>
      <c r="J65" s="2"/>
      <c r="K65" s="7"/>
      <c r="L65" s="7"/>
    </row>
    <row r="66" spans="1:12" x14ac:dyDescent="0.25">
      <c r="A66" s="2"/>
      <c r="B66" s="2"/>
      <c r="C66" s="2"/>
      <c r="D66" s="2"/>
      <c r="E66" s="2"/>
      <c r="F66" s="2"/>
      <c r="G66" s="2"/>
      <c r="H66" s="7"/>
      <c r="I66" s="2"/>
      <c r="J66" s="2"/>
      <c r="K66" s="7"/>
      <c r="L66" s="7"/>
    </row>
    <row r="67" spans="1:12" x14ac:dyDescent="0.25">
      <c r="A67" s="2"/>
      <c r="B67" s="2"/>
      <c r="C67" s="2"/>
      <c r="D67" s="2"/>
      <c r="E67" s="2"/>
      <c r="F67" s="2"/>
      <c r="G67" s="2"/>
      <c r="H67" s="7"/>
      <c r="I67" s="2"/>
      <c r="J67" s="2"/>
      <c r="K67" s="7"/>
      <c r="L67" s="7"/>
    </row>
    <row r="68" spans="1:12" x14ac:dyDescent="0.25">
      <c r="A68" s="2"/>
      <c r="B68" s="2"/>
      <c r="C68" s="2"/>
      <c r="D68" s="2"/>
      <c r="E68" s="2"/>
      <c r="F68" s="2"/>
      <c r="G68" s="2"/>
      <c r="H68" s="7"/>
      <c r="I68" s="2"/>
      <c r="J68" s="2"/>
      <c r="K68" s="7"/>
      <c r="L68" s="7"/>
    </row>
    <row r="69" spans="1:12" x14ac:dyDescent="0.25">
      <c r="A69" s="2"/>
      <c r="B69" s="2"/>
      <c r="C69" s="2"/>
      <c r="D69" s="2"/>
      <c r="E69" s="2"/>
      <c r="F69" s="2"/>
      <c r="G69" s="2"/>
      <c r="H69" s="7"/>
      <c r="I69" s="2"/>
      <c r="J69" s="2"/>
      <c r="K69" s="7"/>
      <c r="L69" s="7"/>
    </row>
    <row r="70" spans="1:12" x14ac:dyDescent="0.25">
      <c r="A70" s="2"/>
      <c r="B70" s="2"/>
      <c r="C70" s="2"/>
      <c r="D70" s="2"/>
      <c r="E70" s="2"/>
      <c r="F70" s="2"/>
      <c r="G70" s="2"/>
      <c r="H70" s="7"/>
      <c r="I70" s="2"/>
      <c r="J70" s="2"/>
      <c r="K70" s="7"/>
      <c r="L70" s="7"/>
    </row>
    <row r="71" spans="1:12" x14ac:dyDescent="0.25">
      <c r="A71" s="2"/>
      <c r="B71" s="2"/>
      <c r="C71" s="2"/>
      <c r="D71" s="2"/>
      <c r="E71" s="2"/>
      <c r="F71" s="2"/>
      <c r="G71" s="2"/>
      <c r="H71" s="7"/>
      <c r="I71" s="2"/>
      <c r="J71" s="2"/>
      <c r="K71" s="7"/>
      <c r="L71" s="7"/>
    </row>
    <row r="72" spans="1:12" x14ac:dyDescent="0.25">
      <c r="A72" s="2"/>
      <c r="B72" s="2"/>
      <c r="C72" s="2"/>
      <c r="D72" s="2"/>
      <c r="E72" s="2"/>
      <c r="F72" s="2"/>
      <c r="G72" s="2"/>
      <c r="H72" s="7"/>
      <c r="I72" s="2"/>
      <c r="J72" s="2"/>
      <c r="K72" s="7"/>
      <c r="L72" s="7"/>
    </row>
    <row r="73" spans="1:12" x14ac:dyDescent="0.25">
      <c r="A73" s="2"/>
      <c r="B73" s="2"/>
      <c r="C73" s="2"/>
      <c r="D73" s="2"/>
      <c r="E73" s="2"/>
      <c r="F73" s="2"/>
      <c r="G73" s="2"/>
      <c r="H73" s="7"/>
      <c r="I73" s="2"/>
      <c r="J73" s="2"/>
      <c r="K73" s="7"/>
      <c r="L73" s="7"/>
    </row>
    <row r="74" spans="1:12" x14ac:dyDescent="0.25">
      <c r="A74" s="2"/>
      <c r="B74" s="2"/>
      <c r="C74" s="2"/>
      <c r="D74" s="2"/>
      <c r="E74" s="2"/>
      <c r="F74" s="2"/>
      <c r="G74" s="2"/>
      <c r="H74" s="7"/>
      <c r="I74" s="2"/>
      <c r="J74" s="2"/>
      <c r="K74" s="7"/>
      <c r="L74" s="7"/>
    </row>
    <row r="75" spans="1:12" x14ac:dyDescent="0.25">
      <c r="A75" s="2"/>
      <c r="B75" s="2"/>
      <c r="C75" s="2"/>
      <c r="D75" s="2"/>
      <c r="E75" s="2"/>
      <c r="F75" s="2"/>
      <c r="G75" s="2"/>
      <c r="H75" s="7"/>
      <c r="I75" s="2"/>
      <c r="J75" s="2"/>
      <c r="K75" s="7"/>
      <c r="L75" s="7"/>
    </row>
    <row r="76" spans="1:12" x14ac:dyDescent="0.25">
      <c r="A76" s="2"/>
      <c r="B76" s="2"/>
      <c r="C76" s="2"/>
      <c r="D76" s="2"/>
      <c r="E76" s="2"/>
      <c r="F76" s="2"/>
      <c r="G76" s="2"/>
      <c r="H76" s="7"/>
      <c r="I76" s="2"/>
      <c r="J76" s="2"/>
      <c r="K76" s="7"/>
      <c r="L76" s="7"/>
    </row>
    <row r="77" spans="1:12" x14ac:dyDescent="0.25">
      <c r="A77" s="2"/>
      <c r="B77" s="2"/>
      <c r="C77" s="2"/>
      <c r="D77" s="2"/>
      <c r="E77" s="2"/>
      <c r="F77" s="2"/>
      <c r="G77" s="2"/>
      <c r="H77" s="7"/>
      <c r="I77" s="2"/>
      <c r="J77" s="2"/>
      <c r="K77" s="7"/>
      <c r="L77" s="7"/>
    </row>
    <row r="78" spans="1:12" x14ac:dyDescent="0.25">
      <c r="A78" s="2"/>
      <c r="B78" s="2"/>
      <c r="C78" s="2"/>
      <c r="D78" s="2"/>
      <c r="E78" s="2"/>
      <c r="F78" s="2"/>
      <c r="G78" s="2"/>
      <c r="H78" s="7"/>
      <c r="I78" s="2"/>
      <c r="J78" s="2"/>
      <c r="K78" s="7"/>
      <c r="L78" s="7"/>
    </row>
    <row r="79" spans="1:12" x14ac:dyDescent="0.25">
      <c r="A79" s="2"/>
      <c r="B79" s="2"/>
      <c r="C79" s="2"/>
      <c r="D79" s="2"/>
      <c r="E79" s="2"/>
      <c r="F79" s="2"/>
      <c r="G79" s="2"/>
      <c r="H79" s="7"/>
      <c r="I79" s="2"/>
      <c r="J79" s="2"/>
      <c r="K79" s="7"/>
      <c r="L79" s="7"/>
    </row>
    <row r="80" spans="1:12" x14ac:dyDescent="0.25">
      <c r="A80" s="2"/>
      <c r="B80" s="2"/>
      <c r="C80" s="2"/>
      <c r="D80" s="2"/>
      <c r="E80" s="2"/>
      <c r="F80" s="2"/>
      <c r="G80" s="2"/>
      <c r="H80" s="7"/>
      <c r="I80" s="2"/>
      <c r="J80" s="2"/>
      <c r="K80" s="7"/>
      <c r="L80" s="7"/>
    </row>
    <row r="81" spans="1:12" x14ac:dyDescent="0.25">
      <c r="A81" s="2"/>
      <c r="B81" s="2"/>
      <c r="C81" s="2"/>
      <c r="D81" s="2"/>
      <c r="E81" s="2"/>
      <c r="F81" s="2"/>
      <c r="G81" s="2"/>
      <c r="H81" s="7"/>
      <c r="I81" s="2"/>
      <c r="J81" s="2"/>
      <c r="K81" s="7"/>
      <c r="L81" s="7"/>
    </row>
    <row r="82" spans="1:12" x14ac:dyDescent="0.25">
      <c r="A82" s="2"/>
      <c r="B82" s="2"/>
      <c r="C82" s="2"/>
      <c r="D82" s="2"/>
      <c r="E82" s="2"/>
      <c r="F82" s="2"/>
      <c r="G82" s="2"/>
      <c r="H82" s="7"/>
      <c r="I82" s="2"/>
      <c r="J82" s="2"/>
      <c r="K82" s="7"/>
      <c r="L82" s="7"/>
    </row>
    <row r="83" spans="1:12" x14ac:dyDescent="0.25">
      <c r="A83" s="2"/>
      <c r="B83" s="2"/>
      <c r="C83" s="2"/>
      <c r="D83" s="2"/>
      <c r="E83" s="2"/>
      <c r="F83" s="2"/>
      <c r="G83" s="2"/>
      <c r="H83" s="7"/>
      <c r="I83" s="2"/>
      <c r="J83" s="2"/>
      <c r="K83" s="7"/>
      <c r="L83" s="7"/>
    </row>
    <row r="84" spans="1:12" x14ac:dyDescent="0.25">
      <c r="A84" s="2"/>
      <c r="B84" s="2"/>
      <c r="C84" s="2"/>
      <c r="D84" s="2"/>
      <c r="E84" s="2"/>
      <c r="F84" s="2"/>
      <c r="G84" s="2"/>
      <c r="H84" s="7"/>
      <c r="I84" s="2"/>
      <c r="J84" s="2"/>
      <c r="K84" s="7"/>
      <c r="L84" s="7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7"/>
      <c r="L85" s="7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7"/>
      <c r="L86" s="7"/>
    </row>
    <row r="87" spans="1:12" x14ac:dyDescent="0.25">
      <c r="K87" s="5"/>
      <c r="L87" s="5"/>
    </row>
    <row r="88" spans="1:12" x14ac:dyDescent="0.25">
      <c r="K88" s="5"/>
      <c r="L88" s="5"/>
    </row>
    <row r="89" spans="1:12" x14ac:dyDescent="0.25">
      <c r="K89" s="5"/>
      <c r="L89" s="5"/>
    </row>
    <row r="90" spans="1:12" x14ac:dyDescent="0.25">
      <c r="K90" s="5"/>
      <c r="L90" s="5"/>
    </row>
    <row r="91" spans="1:12" x14ac:dyDescent="0.25">
      <c r="K91" s="5"/>
      <c r="L91" s="5"/>
    </row>
    <row r="92" spans="1:12" x14ac:dyDescent="0.25">
      <c r="K92" s="5"/>
      <c r="L92" s="5"/>
    </row>
    <row r="93" spans="1:12" x14ac:dyDescent="0.25">
      <c r="K93" s="5"/>
      <c r="L93" s="5"/>
    </row>
    <row r="94" spans="1:12" x14ac:dyDescent="0.25">
      <c r="K94" s="5"/>
      <c r="L94" s="5"/>
    </row>
    <row r="95" spans="1:12" x14ac:dyDescent="0.25">
      <c r="K95" s="5"/>
      <c r="L95" s="5"/>
    </row>
    <row r="96" spans="1:12" x14ac:dyDescent="0.25">
      <c r="K96" s="5"/>
      <c r="L96" s="5"/>
    </row>
    <row r="97" spans="11:12" x14ac:dyDescent="0.25">
      <c r="K97" s="5"/>
      <c r="L97" s="5"/>
    </row>
    <row r="98" spans="11:12" x14ac:dyDescent="0.25">
      <c r="K98" s="5"/>
      <c r="L98" s="5"/>
    </row>
    <row r="99" spans="11:12" x14ac:dyDescent="0.25">
      <c r="K99" s="5"/>
      <c r="L99" s="5"/>
    </row>
    <row r="100" spans="11:12" x14ac:dyDescent="0.25">
      <c r="K100" s="5"/>
      <c r="L100" s="5"/>
    </row>
    <row r="101" spans="11:12" x14ac:dyDescent="0.25">
      <c r="K101" s="5"/>
      <c r="L101" s="5"/>
    </row>
    <row r="102" spans="11:12" x14ac:dyDescent="0.25">
      <c r="K102" s="5"/>
      <c r="L102" s="5"/>
    </row>
    <row r="103" spans="11:12" x14ac:dyDescent="0.25">
      <c r="K103" s="5"/>
      <c r="L103" s="5"/>
    </row>
    <row r="104" spans="11:12" x14ac:dyDescent="0.25">
      <c r="K104" s="5"/>
      <c r="L104" s="5"/>
    </row>
    <row r="105" spans="11:12" x14ac:dyDescent="0.25">
      <c r="K105" s="5"/>
      <c r="L105" s="5"/>
    </row>
    <row r="106" spans="11:12" x14ac:dyDescent="0.25">
      <c r="K106" s="5"/>
      <c r="L106" s="5"/>
    </row>
    <row r="107" spans="11:12" x14ac:dyDescent="0.25">
      <c r="K107" s="5"/>
      <c r="L107" s="5"/>
    </row>
    <row r="108" spans="11:12" x14ac:dyDescent="0.25">
      <c r="K108" s="5"/>
      <c r="L108" s="5"/>
    </row>
    <row r="109" spans="11:12" x14ac:dyDescent="0.25">
      <c r="K109" s="5"/>
      <c r="L109" s="5"/>
    </row>
    <row r="110" spans="11:12" x14ac:dyDescent="0.25">
      <c r="K110" s="5"/>
      <c r="L110" s="5"/>
    </row>
    <row r="111" spans="11:12" x14ac:dyDescent="0.25">
      <c r="K111" s="5"/>
      <c r="L111" s="5"/>
    </row>
    <row r="112" spans="11:12" x14ac:dyDescent="0.25">
      <c r="K112" s="5"/>
      <c r="L112" s="5"/>
    </row>
    <row r="113" spans="11:12" x14ac:dyDescent="0.25">
      <c r="K113" s="5"/>
      <c r="L113" s="5"/>
    </row>
    <row r="114" spans="11:12" x14ac:dyDescent="0.25">
      <c r="K114" s="5"/>
      <c r="L114" s="5"/>
    </row>
    <row r="115" spans="11:12" x14ac:dyDescent="0.25">
      <c r="K115" s="5"/>
      <c r="L115" s="5"/>
    </row>
    <row r="116" spans="11:12" x14ac:dyDescent="0.25">
      <c r="K116" s="5"/>
      <c r="L116" s="5"/>
    </row>
    <row r="117" spans="11:12" x14ac:dyDescent="0.25">
      <c r="K117" s="5"/>
      <c r="L117" s="5"/>
    </row>
    <row r="118" spans="11:12" x14ac:dyDescent="0.25">
      <c r="K118" s="5"/>
      <c r="L118" s="5"/>
    </row>
    <row r="119" spans="11:12" x14ac:dyDescent="0.25">
      <c r="K119" s="5"/>
      <c r="L119" s="5"/>
    </row>
    <row r="120" spans="11:12" x14ac:dyDescent="0.25">
      <c r="K120" s="5"/>
      <c r="L120" s="5"/>
    </row>
    <row r="121" spans="11:12" x14ac:dyDescent="0.25">
      <c r="K121" s="5"/>
      <c r="L121" s="5"/>
    </row>
    <row r="122" spans="11:12" x14ac:dyDescent="0.25">
      <c r="K122" s="5"/>
      <c r="L122" s="5"/>
    </row>
    <row r="123" spans="11:12" x14ac:dyDescent="0.25">
      <c r="K123" s="5"/>
    </row>
    <row r="124" spans="11:12" x14ac:dyDescent="0.25">
      <c r="K124" s="5"/>
    </row>
    <row r="125" spans="11:12" x14ac:dyDescent="0.25">
      <c r="K125" s="5"/>
    </row>
    <row r="126" spans="11:12" x14ac:dyDescent="0.25">
      <c r="K126" s="5"/>
    </row>
    <row r="127" spans="11:12" x14ac:dyDescent="0.25">
      <c r="K127" s="5"/>
    </row>
    <row r="128" spans="11:12" x14ac:dyDescent="0.25">
      <c r="K128" s="5"/>
    </row>
    <row r="129" spans="11:11" x14ac:dyDescent="0.25">
      <c r="K129" s="5"/>
    </row>
    <row r="130" spans="11:11" x14ac:dyDescent="0.25">
      <c r="K130" s="5"/>
    </row>
    <row r="131" spans="11:11" x14ac:dyDescent="0.25">
      <c r="K131" s="5"/>
    </row>
    <row r="132" spans="11:11" x14ac:dyDescent="0.25">
      <c r="K132" s="5"/>
    </row>
    <row r="133" spans="11:11" x14ac:dyDescent="0.25">
      <c r="K133" s="5"/>
    </row>
    <row r="134" spans="11:11" x14ac:dyDescent="0.25">
      <c r="K134" s="5"/>
    </row>
    <row r="135" spans="11:11" x14ac:dyDescent="0.25">
      <c r="K135" s="5"/>
    </row>
    <row r="136" spans="11:11" x14ac:dyDescent="0.25">
      <c r="K136" s="5"/>
    </row>
    <row r="137" spans="11:11" x14ac:dyDescent="0.25">
      <c r="K137" s="5"/>
    </row>
    <row r="138" spans="11:11" x14ac:dyDescent="0.25">
      <c r="K138" s="5"/>
    </row>
    <row r="139" spans="11:11" x14ac:dyDescent="0.25">
      <c r="K139" s="5"/>
    </row>
    <row r="140" spans="11:11" x14ac:dyDescent="0.25">
      <c r="K140" s="5"/>
    </row>
    <row r="141" spans="11:11" x14ac:dyDescent="0.25">
      <c r="K141" s="5"/>
    </row>
    <row r="142" spans="11:11" x14ac:dyDescent="0.25">
      <c r="K142" s="5"/>
    </row>
    <row r="143" spans="11:11" x14ac:dyDescent="0.25">
      <c r="K143" s="5"/>
    </row>
    <row r="144" spans="11:11" x14ac:dyDescent="0.25">
      <c r="K144" s="5"/>
    </row>
    <row r="145" spans="11:11" x14ac:dyDescent="0.25">
      <c r="K145" s="5"/>
    </row>
    <row r="146" spans="11:11" x14ac:dyDescent="0.25">
      <c r="K146" s="5"/>
    </row>
    <row r="147" spans="11:11" x14ac:dyDescent="0.25">
      <c r="K147" s="5"/>
    </row>
    <row r="148" spans="11:11" x14ac:dyDescent="0.25">
      <c r="K148" s="5"/>
    </row>
    <row r="149" spans="11:11" x14ac:dyDescent="0.25">
      <c r="K149" s="5"/>
    </row>
    <row r="150" spans="11:11" x14ac:dyDescent="0.25">
      <c r="K150" s="5"/>
    </row>
    <row r="151" spans="11:11" x14ac:dyDescent="0.25">
      <c r="K151" s="5"/>
    </row>
    <row r="152" spans="11:11" x14ac:dyDescent="0.25">
      <c r="K152" s="5"/>
    </row>
    <row r="153" spans="11:11" x14ac:dyDescent="0.25">
      <c r="K153" s="5"/>
    </row>
    <row r="154" spans="11:11" x14ac:dyDescent="0.25">
      <c r="K154" s="5"/>
    </row>
    <row r="155" spans="11:11" x14ac:dyDescent="0.25">
      <c r="K155" s="5"/>
    </row>
    <row r="156" spans="11:11" x14ac:dyDescent="0.25">
      <c r="K156" s="5"/>
    </row>
    <row r="157" spans="11:11" x14ac:dyDescent="0.25">
      <c r="K157" s="5"/>
    </row>
    <row r="158" spans="11:11" x14ac:dyDescent="0.25">
      <c r="K158" s="5"/>
    </row>
    <row r="159" spans="11:11" x14ac:dyDescent="0.25">
      <c r="K159" s="5"/>
    </row>
    <row r="160" spans="11:11" x14ac:dyDescent="0.25">
      <c r="K160" s="5"/>
    </row>
  </sheetData>
  <mergeCells count="50">
    <mergeCell ref="K17:K19"/>
    <mergeCell ref="L17:L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F17:F19"/>
    <mergeCell ref="G17:G19"/>
    <mergeCell ref="J17:J19"/>
    <mergeCell ref="A17:A19"/>
    <mergeCell ref="B17:B19"/>
    <mergeCell ref="C17:C19"/>
    <mergeCell ref="D17:D19"/>
    <mergeCell ref="E17:E19"/>
    <mergeCell ref="C6:C11"/>
    <mergeCell ref="D6:D11"/>
    <mergeCell ref="E6:E11"/>
    <mergeCell ref="A3:A4"/>
    <mergeCell ref="I23:I25"/>
    <mergeCell ref="C23:C25"/>
    <mergeCell ref="B23:B25"/>
    <mergeCell ref="D23:D25"/>
    <mergeCell ref="A23:A25"/>
    <mergeCell ref="H17:H19"/>
    <mergeCell ref="I17:I19"/>
    <mergeCell ref="J23:J25"/>
    <mergeCell ref="K23:K25"/>
    <mergeCell ref="L23:L25"/>
    <mergeCell ref="E23:E25"/>
    <mergeCell ref="F23:F25"/>
    <mergeCell ref="G23:G25"/>
    <mergeCell ref="H23:H25"/>
    <mergeCell ref="B1:L1"/>
    <mergeCell ref="F3:F4"/>
    <mergeCell ref="G3:G4"/>
    <mergeCell ref="H3:H4"/>
    <mergeCell ref="I3:I4"/>
    <mergeCell ref="B3:B4"/>
    <mergeCell ref="C3:C4"/>
    <mergeCell ref="D3:D4"/>
    <mergeCell ref="E3:E4"/>
    <mergeCell ref="J3:L3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workbookViewId="0">
      <selection activeCell="B1" sqref="B1:L1"/>
    </sheetView>
  </sheetViews>
  <sheetFormatPr defaultRowHeight="15" x14ac:dyDescent="0.25"/>
  <cols>
    <col min="1" max="1" width="3.85546875" customWidth="1"/>
    <col min="2" max="2" width="22.5703125" customWidth="1"/>
    <col min="3" max="3" width="18.28515625" customWidth="1"/>
    <col min="4" max="4" width="15" customWidth="1"/>
    <col min="5" max="5" width="8.7109375" customWidth="1"/>
    <col min="6" max="6" width="10.42578125" customWidth="1"/>
    <col min="7" max="7" width="7.42578125" customWidth="1"/>
    <col min="8" max="8" width="9" customWidth="1"/>
    <col min="9" max="9" width="19.85546875" customWidth="1"/>
    <col min="10" max="10" width="8.5703125" customWidth="1"/>
    <col min="12" max="12" width="11" customWidth="1"/>
  </cols>
  <sheetData>
    <row r="1" spans="1:14" ht="18.75" x14ac:dyDescent="0.3">
      <c r="B1" s="255" t="s">
        <v>323</v>
      </c>
      <c r="C1" s="255"/>
      <c r="D1" s="255"/>
      <c r="E1" s="255"/>
      <c r="F1" s="255"/>
      <c r="G1" s="255"/>
      <c r="H1" s="255"/>
      <c r="I1" s="255"/>
      <c r="J1" s="255"/>
      <c r="K1" s="256"/>
      <c r="L1" s="256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x14ac:dyDescent="0.25">
      <c r="A3" s="257" t="s">
        <v>6</v>
      </c>
      <c r="B3" s="258" t="s">
        <v>0</v>
      </c>
      <c r="C3" s="258" t="s">
        <v>1</v>
      </c>
      <c r="D3" s="259" t="s">
        <v>2</v>
      </c>
      <c r="E3" s="259" t="s">
        <v>7</v>
      </c>
      <c r="F3" s="259" t="s">
        <v>9</v>
      </c>
      <c r="G3" s="258" t="s">
        <v>3</v>
      </c>
      <c r="H3" s="258" t="s">
        <v>4</v>
      </c>
      <c r="I3" s="259" t="s">
        <v>8</v>
      </c>
      <c r="J3" s="259" t="s">
        <v>10</v>
      </c>
      <c r="K3" s="259"/>
      <c r="L3" s="259"/>
    </row>
    <row r="4" spans="1:14" x14ac:dyDescent="0.25">
      <c r="A4" s="254"/>
      <c r="B4" s="254"/>
      <c r="C4" s="254"/>
      <c r="D4" s="254"/>
      <c r="E4" s="254"/>
      <c r="F4" s="254"/>
      <c r="G4" s="254"/>
      <c r="H4" s="254"/>
      <c r="I4" s="254"/>
      <c r="J4" s="4" t="s">
        <v>3</v>
      </c>
      <c r="K4" s="4" t="s">
        <v>4</v>
      </c>
      <c r="L4" s="4" t="s">
        <v>5</v>
      </c>
    </row>
    <row r="5" spans="1:14" x14ac:dyDescent="0.25">
      <c r="A5" s="4">
        <v>1</v>
      </c>
      <c r="B5" s="31">
        <v>2</v>
      </c>
      <c r="C5" s="4">
        <v>3</v>
      </c>
      <c r="D5" s="24">
        <v>4</v>
      </c>
      <c r="E5" s="4">
        <v>5</v>
      </c>
      <c r="F5" s="4">
        <v>6</v>
      </c>
      <c r="G5" s="4">
        <v>7</v>
      </c>
      <c r="H5" s="31">
        <v>8</v>
      </c>
      <c r="I5" s="4">
        <v>9</v>
      </c>
      <c r="J5" s="24">
        <v>10</v>
      </c>
      <c r="K5" s="4">
        <v>11</v>
      </c>
      <c r="L5" s="4">
        <v>12</v>
      </c>
    </row>
    <row r="6" spans="1:14" ht="45" x14ac:dyDescent="0.25">
      <c r="A6" s="53" t="s">
        <v>12</v>
      </c>
      <c r="B6" s="52" t="s">
        <v>28</v>
      </c>
      <c r="C6" s="276" t="s">
        <v>29</v>
      </c>
      <c r="D6" s="46" t="s">
        <v>30</v>
      </c>
      <c r="E6" s="268" t="s">
        <v>124</v>
      </c>
      <c r="F6" s="48">
        <v>41300</v>
      </c>
      <c r="G6" s="33"/>
      <c r="H6" s="7"/>
      <c r="I6" s="265" t="s">
        <v>11</v>
      </c>
      <c r="J6" s="2"/>
      <c r="K6" s="35"/>
      <c r="L6" s="39"/>
    </row>
    <row r="7" spans="1:14" x14ac:dyDescent="0.25">
      <c r="A7" s="26"/>
      <c r="C7" s="327"/>
      <c r="D7" s="45"/>
      <c r="E7" s="269"/>
      <c r="F7" s="2"/>
      <c r="G7" s="28">
        <v>2202</v>
      </c>
      <c r="H7" s="7">
        <v>13.18</v>
      </c>
      <c r="I7" s="265"/>
      <c r="J7" s="28">
        <v>46</v>
      </c>
      <c r="K7" s="7">
        <v>13.18</v>
      </c>
      <c r="L7" s="228">
        <f>J7*K7</f>
        <v>606.28</v>
      </c>
      <c r="M7" s="92"/>
      <c r="N7" s="63"/>
    </row>
    <row r="8" spans="1:14" x14ac:dyDescent="0.25">
      <c r="A8" s="26"/>
      <c r="C8" s="327"/>
      <c r="D8" s="45"/>
      <c r="E8" s="269"/>
      <c r="F8" s="2"/>
      <c r="G8" s="28">
        <v>2202</v>
      </c>
      <c r="H8" s="7">
        <v>5.57</v>
      </c>
      <c r="I8" s="265"/>
      <c r="J8" s="28">
        <v>46</v>
      </c>
      <c r="K8" s="7">
        <v>5.57</v>
      </c>
      <c r="L8" s="228">
        <f t="shared" ref="L8" si="0">J8*K8</f>
        <v>256.22000000000003</v>
      </c>
      <c r="N8" s="63"/>
    </row>
    <row r="9" spans="1:14" x14ac:dyDescent="0.25">
      <c r="A9" s="27"/>
      <c r="B9" s="6"/>
      <c r="C9" s="27"/>
      <c r="D9" s="6"/>
      <c r="E9" s="27"/>
      <c r="F9" s="6"/>
      <c r="G9" s="27"/>
      <c r="H9" s="6"/>
      <c r="I9" s="133" t="s">
        <v>13</v>
      </c>
      <c r="J9" s="160"/>
      <c r="K9" s="161"/>
      <c r="L9" s="215">
        <f>SUM(L7:L8)</f>
        <v>862.5</v>
      </c>
      <c r="N9" s="63"/>
    </row>
    <row r="10" spans="1:14" ht="47.25" customHeight="1" x14ac:dyDescent="0.25">
      <c r="A10" s="53" t="s">
        <v>14</v>
      </c>
      <c r="B10" s="13" t="s">
        <v>127</v>
      </c>
      <c r="C10" s="94" t="s">
        <v>128</v>
      </c>
      <c r="D10" s="12" t="s">
        <v>34</v>
      </c>
      <c r="E10" s="94" t="s">
        <v>129</v>
      </c>
      <c r="F10" s="14">
        <v>324800</v>
      </c>
      <c r="G10" s="95">
        <v>103770</v>
      </c>
      <c r="H10" s="12">
        <v>3.13</v>
      </c>
      <c r="I10" s="59" t="s">
        <v>32</v>
      </c>
      <c r="J10" s="162">
        <v>850</v>
      </c>
      <c r="K10" s="43">
        <v>3.0752350000000002</v>
      </c>
      <c r="L10" s="240">
        <f>J10*K10</f>
        <v>2613.9497500000002</v>
      </c>
      <c r="N10" s="63"/>
    </row>
    <row r="11" spans="1:14" ht="35.25" customHeight="1" x14ac:dyDescent="0.25">
      <c r="A11" s="95" t="s">
        <v>15</v>
      </c>
      <c r="B11" s="13" t="s">
        <v>31</v>
      </c>
      <c r="C11" s="268" t="s">
        <v>33</v>
      </c>
      <c r="D11" s="13" t="s">
        <v>125</v>
      </c>
      <c r="E11" s="272" t="s">
        <v>126</v>
      </c>
      <c r="F11" s="14">
        <v>7000</v>
      </c>
      <c r="G11" s="95"/>
      <c r="H11" s="14"/>
      <c r="I11" s="272" t="s">
        <v>130</v>
      </c>
      <c r="J11" s="162">
        <v>0</v>
      </c>
      <c r="K11" s="163">
        <v>0.13256999999999999</v>
      </c>
      <c r="L11" s="240">
        <v>0</v>
      </c>
      <c r="N11" s="72"/>
    </row>
    <row r="12" spans="1:14" ht="29.25" customHeight="1" x14ac:dyDescent="0.25">
      <c r="A12" s="44"/>
      <c r="B12" s="49"/>
      <c r="C12" s="280"/>
      <c r="D12" s="49"/>
      <c r="E12" s="282"/>
      <c r="F12" s="49"/>
      <c r="G12" s="44"/>
      <c r="H12" s="50"/>
      <c r="I12" s="307"/>
      <c r="J12" s="164"/>
      <c r="K12" s="165"/>
      <c r="L12" s="238"/>
    </row>
    <row r="13" spans="1:14" ht="15.75" customHeight="1" x14ac:dyDescent="0.25">
      <c r="A13" s="28"/>
      <c r="B13" s="22"/>
      <c r="C13" s="155"/>
      <c r="D13" s="22"/>
      <c r="E13" s="156"/>
      <c r="F13" s="22"/>
      <c r="G13" s="28"/>
      <c r="H13" s="47"/>
      <c r="I13" s="133" t="s">
        <v>13</v>
      </c>
      <c r="J13" s="166"/>
      <c r="K13" s="41"/>
      <c r="L13" s="86">
        <f>L10+L11</f>
        <v>2613.9497500000002</v>
      </c>
    </row>
    <row r="14" spans="1:14" x14ac:dyDescent="0.25">
      <c r="A14" s="33" t="s">
        <v>16</v>
      </c>
      <c r="B14" s="54" t="s">
        <v>35</v>
      </c>
      <c r="C14" s="305" t="s">
        <v>36</v>
      </c>
      <c r="D14" s="54" t="s">
        <v>37</v>
      </c>
      <c r="E14" s="328" t="s">
        <v>131</v>
      </c>
      <c r="F14" s="55">
        <v>1089450</v>
      </c>
      <c r="G14" s="33">
        <v>86.975999999999999</v>
      </c>
      <c r="H14" s="55">
        <v>12525.84</v>
      </c>
      <c r="I14" s="159" t="s">
        <v>32</v>
      </c>
      <c r="J14" s="167"/>
      <c r="K14" s="168"/>
      <c r="L14" s="237"/>
    </row>
    <row r="15" spans="1:14" x14ac:dyDescent="0.25">
      <c r="A15" s="28"/>
      <c r="B15" s="22"/>
      <c r="C15" s="326"/>
      <c r="D15" s="22" t="s">
        <v>38</v>
      </c>
      <c r="E15" s="263"/>
      <c r="F15" s="22"/>
      <c r="G15" s="28"/>
      <c r="H15" s="47"/>
      <c r="I15" s="28"/>
      <c r="J15" s="169">
        <v>0.03</v>
      </c>
      <c r="K15" s="168">
        <v>9238.6345000000001</v>
      </c>
      <c r="L15" s="228">
        <v>277.14999999999998</v>
      </c>
    </row>
    <row r="16" spans="1:14" x14ac:dyDescent="0.25">
      <c r="A16" s="44"/>
      <c r="B16" s="49"/>
      <c r="C16" s="292"/>
      <c r="D16" s="49"/>
      <c r="E16" s="57">
        <v>43474</v>
      </c>
      <c r="F16" s="49"/>
      <c r="G16" s="44"/>
      <c r="H16" s="50"/>
      <c r="I16" s="44"/>
      <c r="J16" s="164"/>
      <c r="K16" s="165"/>
      <c r="L16" s="238"/>
    </row>
    <row r="17" spans="1:14" x14ac:dyDescent="0.25">
      <c r="A17" s="28"/>
      <c r="B17" s="22"/>
      <c r="C17" s="130"/>
      <c r="D17" s="22"/>
      <c r="E17" s="58"/>
      <c r="F17" s="22"/>
      <c r="G17" s="28"/>
      <c r="H17" s="47"/>
      <c r="I17" s="153" t="s">
        <v>13</v>
      </c>
      <c r="J17" s="170"/>
      <c r="K17" s="40"/>
      <c r="L17" s="239">
        <f>SUM(L14:L16)</f>
        <v>277.14999999999998</v>
      </c>
    </row>
    <row r="18" spans="1:14" x14ac:dyDescent="0.25">
      <c r="A18" s="33" t="s">
        <v>19</v>
      </c>
      <c r="B18" s="54" t="s">
        <v>39</v>
      </c>
      <c r="C18" s="305" t="s">
        <v>36</v>
      </c>
      <c r="D18" s="54" t="s">
        <v>40</v>
      </c>
      <c r="E18" s="60" t="s">
        <v>44</v>
      </c>
      <c r="F18" s="55">
        <v>64050</v>
      </c>
      <c r="G18" s="33">
        <v>75.018000000000001</v>
      </c>
      <c r="H18" s="55">
        <v>853.8</v>
      </c>
      <c r="I18" s="262" t="s">
        <v>11</v>
      </c>
      <c r="J18" s="178">
        <v>0.16500000000000001</v>
      </c>
      <c r="K18" s="39">
        <v>853.79600000000005</v>
      </c>
      <c r="L18" s="240">
        <f>J18*K18</f>
        <v>140.87634000000003</v>
      </c>
    </row>
    <row r="19" spans="1:14" x14ac:dyDescent="0.25">
      <c r="A19" s="28"/>
      <c r="B19" s="22"/>
      <c r="C19" s="326"/>
      <c r="D19" s="22" t="s">
        <v>41</v>
      </c>
      <c r="E19" s="56" t="s">
        <v>43</v>
      </c>
      <c r="F19" s="22"/>
      <c r="G19" s="28"/>
      <c r="H19" s="47"/>
      <c r="I19" s="265"/>
      <c r="J19" s="170"/>
      <c r="K19" s="40"/>
      <c r="L19" s="228"/>
    </row>
    <row r="20" spans="1:14" ht="17.25" customHeight="1" x14ac:dyDescent="0.25">
      <c r="A20" s="28"/>
      <c r="B20" s="22"/>
      <c r="C20" s="263"/>
      <c r="D20" s="22" t="s">
        <v>42</v>
      </c>
      <c r="E20" s="58">
        <v>43122</v>
      </c>
      <c r="F20" s="22"/>
      <c r="G20" s="28"/>
      <c r="H20" s="47"/>
      <c r="I20" s="265"/>
      <c r="J20" s="170"/>
      <c r="K20" s="40"/>
      <c r="L20" s="228"/>
    </row>
    <row r="21" spans="1:14" x14ac:dyDescent="0.25">
      <c r="A21" s="44"/>
      <c r="B21" s="49"/>
      <c r="C21" s="44"/>
      <c r="D21" s="49"/>
      <c r="E21" s="44"/>
      <c r="F21" s="49"/>
      <c r="G21" s="44"/>
      <c r="H21" s="50"/>
      <c r="I21" s="292"/>
      <c r="J21" s="164"/>
      <c r="K21" s="165"/>
      <c r="L21" s="238"/>
    </row>
    <row r="22" spans="1:14" x14ac:dyDescent="0.25">
      <c r="A22" s="44"/>
      <c r="B22" s="49"/>
      <c r="C22" s="44"/>
      <c r="D22" s="49"/>
      <c r="E22" s="44"/>
      <c r="F22" s="49"/>
      <c r="G22" s="44"/>
      <c r="H22" s="50"/>
      <c r="I22" s="172" t="s">
        <v>200</v>
      </c>
      <c r="J22" s="164"/>
      <c r="K22" s="165"/>
      <c r="L22" s="241">
        <v>140.88</v>
      </c>
    </row>
    <row r="23" spans="1:14" ht="54" customHeight="1" x14ac:dyDescent="0.25">
      <c r="A23" s="152" t="s">
        <v>20</v>
      </c>
      <c r="B23" s="17" t="s">
        <v>53</v>
      </c>
      <c r="C23" s="148" t="s">
        <v>54</v>
      </c>
      <c r="D23" s="17" t="s">
        <v>56</v>
      </c>
      <c r="E23" s="88" t="s">
        <v>196</v>
      </c>
      <c r="F23" s="62">
        <v>15867.37</v>
      </c>
      <c r="G23" s="148">
        <v>90.45</v>
      </c>
      <c r="H23" s="62"/>
      <c r="I23" s="61" t="s">
        <v>11</v>
      </c>
      <c r="J23" s="171">
        <v>10.050000000000001</v>
      </c>
      <c r="K23" s="42">
        <v>182.33</v>
      </c>
      <c r="L23" s="236">
        <f>J23*K23</f>
        <v>1832.4165000000003</v>
      </c>
      <c r="N23" s="63"/>
    </row>
    <row r="24" spans="1:14" x14ac:dyDescent="0.25">
      <c r="A24" s="2"/>
      <c r="B24" s="2"/>
      <c r="C24" s="2"/>
      <c r="D24" s="2"/>
      <c r="E24" s="2"/>
      <c r="F24" s="2"/>
      <c r="G24" s="2"/>
      <c r="H24" s="7"/>
      <c r="I24" s="91" t="s">
        <v>79</v>
      </c>
      <c r="J24" s="2"/>
      <c r="K24" s="7"/>
      <c r="L24" s="89">
        <v>6881.86</v>
      </c>
    </row>
    <row r="25" spans="1:14" x14ac:dyDescent="0.25">
      <c r="A25" s="2"/>
      <c r="B25" s="2"/>
      <c r="C25" s="2"/>
      <c r="D25" s="2"/>
      <c r="E25" s="2"/>
      <c r="F25" s="2"/>
      <c r="G25" s="2"/>
      <c r="H25" s="7"/>
      <c r="I25" s="2"/>
      <c r="J25" s="2"/>
      <c r="K25" s="7"/>
      <c r="L25" s="7"/>
    </row>
    <row r="26" spans="1:14" x14ac:dyDescent="0.25">
      <c r="A26" s="2"/>
      <c r="B26" s="2"/>
      <c r="C26" s="2"/>
      <c r="D26" s="2"/>
      <c r="E26" s="2"/>
      <c r="F26" s="2"/>
      <c r="G26" s="2"/>
      <c r="H26" s="7"/>
      <c r="I26" s="2"/>
      <c r="J26" s="2"/>
      <c r="K26" s="7"/>
      <c r="L26" s="7"/>
    </row>
    <row r="27" spans="1:14" x14ac:dyDescent="0.25">
      <c r="A27" s="2"/>
      <c r="B27" s="2"/>
      <c r="C27" s="2"/>
      <c r="D27" s="2"/>
      <c r="E27" s="2"/>
      <c r="F27" s="2"/>
      <c r="G27" s="2"/>
      <c r="H27" s="7"/>
      <c r="I27" s="2"/>
      <c r="J27" s="2"/>
      <c r="K27" s="7"/>
      <c r="L27" s="7"/>
    </row>
    <row r="28" spans="1:14" x14ac:dyDescent="0.25">
      <c r="A28" s="2"/>
      <c r="B28" s="2"/>
      <c r="C28" s="2"/>
      <c r="D28" s="2"/>
      <c r="E28" s="2"/>
      <c r="F28" s="2"/>
      <c r="G28" s="2"/>
      <c r="H28" s="7"/>
      <c r="I28" s="2"/>
      <c r="J28" s="2"/>
      <c r="K28" s="7"/>
      <c r="L28" s="7"/>
    </row>
    <row r="29" spans="1:14" x14ac:dyDescent="0.25">
      <c r="A29" s="2"/>
      <c r="B29" s="2"/>
      <c r="C29" s="2"/>
      <c r="D29" s="2"/>
      <c r="E29" s="2"/>
      <c r="F29" s="2"/>
      <c r="G29" s="2"/>
      <c r="H29" s="7"/>
      <c r="I29" s="2"/>
      <c r="J29" s="2"/>
      <c r="K29" s="7"/>
      <c r="L29" s="7"/>
    </row>
    <row r="30" spans="1:14" x14ac:dyDescent="0.25">
      <c r="A30" s="2"/>
      <c r="B30" s="2"/>
      <c r="C30" s="2"/>
      <c r="D30" s="2"/>
      <c r="E30" s="2"/>
      <c r="F30" s="2"/>
      <c r="G30" s="2"/>
      <c r="H30" s="7"/>
      <c r="I30" s="2"/>
      <c r="J30" s="2"/>
      <c r="K30" s="7"/>
      <c r="L30" s="7"/>
    </row>
    <row r="31" spans="1:14" x14ac:dyDescent="0.25">
      <c r="A31" s="2"/>
      <c r="B31" s="2"/>
      <c r="C31" s="2"/>
      <c r="D31" s="2"/>
      <c r="E31" s="2"/>
      <c r="F31" s="2"/>
      <c r="G31" s="2"/>
      <c r="H31" s="7"/>
      <c r="I31" s="2"/>
      <c r="J31" s="2"/>
      <c r="K31" s="7"/>
      <c r="L31" s="7"/>
    </row>
    <row r="32" spans="1:14" x14ac:dyDescent="0.25">
      <c r="A32" s="2"/>
      <c r="B32" s="2"/>
      <c r="C32" s="2"/>
      <c r="D32" s="2"/>
      <c r="E32" s="2"/>
      <c r="F32" s="2"/>
      <c r="G32" s="2"/>
      <c r="H32" s="7"/>
      <c r="I32" s="2"/>
      <c r="J32" s="2"/>
      <c r="K32" s="7"/>
      <c r="L32" s="7"/>
    </row>
    <row r="33" spans="1:12" x14ac:dyDescent="0.25">
      <c r="A33" s="2"/>
      <c r="B33" s="2"/>
      <c r="C33" s="2"/>
      <c r="D33" s="2"/>
      <c r="E33" s="2"/>
      <c r="F33" s="2"/>
      <c r="G33" s="2"/>
      <c r="H33" s="7"/>
      <c r="I33" s="2"/>
      <c r="J33" s="2"/>
      <c r="K33" s="7"/>
      <c r="L33" s="7"/>
    </row>
    <row r="34" spans="1:12" x14ac:dyDescent="0.25">
      <c r="A34" s="2"/>
      <c r="B34" s="2"/>
      <c r="C34" s="2"/>
      <c r="D34" s="2"/>
      <c r="E34" s="2"/>
      <c r="F34" s="2"/>
      <c r="G34" s="2"/>
      <c r="H34" s="7"/>
      <c r="I34" s="2"/>
      <c r="J34" s="2"/>
      <c r="K34" s="7"/>
      <c r="L34" s="7"/>
    </row>
    <row r="35" spans="1:12" x14ac:dyDescent="0.25">
      <c r="A35" s="2"/>
      <c r="B35" s="2"/>
      <c r="C35" s="2"/>
      <c r="D35" s="2"/>
      <c r="E35" s="2"/>
      <c r="F35" s="2"/>
      <c r="G35" s="2"/>
      <c r="H35" s="7"/>
      <c r="I35" s="2"/>
      <c r="J35" s="2"/>
      <c r="K35" s="7"/>
      <c r="L35" s="7"/>
    </row>
    <row r="36" spans="1:12" x14ac:dyDescent="0.25">
      <c r="A36" s="2"/>
      <c r="B36" s="2"/>
      <c r="C36" s="2"/>
      <c r="D36" s="2"/>
      <c r="E36" s="2"/>
      <c r="F36" s="2"/>
      <c r="G36" s="2"/>
      <c r="H36" s="7"/>
      <c r="I36" s="2"/>
      <c r="J36" s="2"/>
      <c r="K36" s="7"/>
      <c r="L36" s="7"/>
    </row>
    <row r="37" spans="1:12" x14ac:dyDescent="0.25">
      <c r="A37" s="2"/>
      <c r="B37" s="2"/>
      <c r="C37" s="2"/>
      <c r="D37" s="2"/>
      <c r="E37" s="2"/>
      <c r="F37" s="2"/>
      <c r="G37" s="2"/>
      <c r="H37" s="7"/>
      <c r="I37" s="2"/>
      <c r="J37" s="2"/>
      <c r="K37" s="7"/>
      <c r="L37" s="7"/>
    </row>
    <row r="38" spans="1:12" x14ac:dyDescent="0.25">
      <c r="A38" s="2"/>
      <c r="B38" s="2"/>
      <c r="C38" s="2"/>
      <c r="D38" s="2"/>
      <c r="E38" s="2"/>
      <c r="F38" s="2"/>
      <c r="G38" s="2"/>
      <c r="H38" s="7"/>
      <c r="I38" s="2"/>
      <c r="J38" s="2"/>
      <c r="K38" s="7"/>
      <c r="L38" s="7"/>
    </row>
    <row r="39" spans="1:12" x14ac:dyDescent="0.25">
      <c r="A39" s="2"/>
      <c r="B39" s="2"/>
      <c r="C39" s="2"/>
      <c r="D39" s="2"/>
      <c r="E39" s="2"/>
      <c r="F39" s="2"/>
      <c r="G39" s="2"/>
      <c r="H39" s="7"/>
      <c r="I39" s="2"/>
      <c r="J39" s="2"/>
      <c r="K39" s="7"/>
      <c r="L39" s="7"/>
    </row>
    <row r="40" spans="1:12" x14ac:dyDescent="0.25">
      <c r="A40" s="2"/>
      <c r="B40" s="2"/>
      <c r="C40" s="2"/>
      <c r="D40" s="2"/>
      <c r="E40" s="2"/>
      <c r="F40" s="2"/>
      <c r="G40" s="2"/>
      <c r="H40" s="7"/>
      <c r="I40" s="2"/>
      <c r="J40" s="2"/>
      <c r="K40" s="7"/>
      <c r="L40" s="7"/>
    </row>
    <row r="41" spans="1:12" x14ac:dyDescent="0.25">
      <c r="A41" s="2"/>
      <c r="B41" s="2"/>
      <c r="C41" s="2"/>
      <c r="D41" s="2"/>
      <c r="E41" s="2"/>
      <c r="F41" s="2"/>
      <c r="G41" s="2"/>
      <c r="H41" s="7"/>
      <c r="I41" s="2"/>
      <c r="J41" s="2"/>
      <c r="K41" s="7"/>
      <c r="L41" s="7"/>
    </row>
    <row r="42" spans="1:12" x14ac:dyDescent="0.25">
      <c r="A42" s="2"/>
      <c r="B42" s="2"/>
      <c r="C42" s="2"/>
      <c r="D42" s="2"/>
      <c r="E42" s="2"/>
      <c r="F42" s="2"/>
      <c r="G42" s="2"/>
      <c r="H42" s="7"/>
      <c r="I42" s="2"/>
      <c r="J42" s="2"/>
      <c r="K42" s="7"/>
      <c r="L42" s="7"/>
    </row>
    <row r="43" spans="1:12" x14ac:dyDescent="0.25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7"/>
    </row>
    <row r="44" spans="1:12" x14ac:dyDescent="0.25">
      <c r="A44" s="2"/>
      <c r="B44" s="2"/>
      <c r="C44" s="2"/>
      <c r="D44" s="2"/>
      <c r="E44" s="2"/>
      <c r="F44" s="2"/>
      <c r="G44" s="2"/>
      <c r="H44" s="7"/>
      <c r="I44" s="2"/>
      <c r="J44" s="2"/>
      <c r="K44" s="7"/>
      <c r="L44" s="7"/>
    </row>
    <row r="45" spans="1:12" x14ac:dyDescent="0.25">
      <c r="A45" s="2"/>
      <c r="B45" s="2"/>
      <c r="C45" s="2"/>
      <c r="D45" s="2"/>
      <c r="E45" s="2"/>
      <c r="F45" s="2"/>
      <c r="G45" s="2"/>
      <c r="H45" s="7"/>
      <c r="I45" s="2"/>
      <c r="J45" s="2"/>
      <c r="K45" s="7"/>
      <c r="L45" s="7"/>
    </row>
    <row r="46" spans="1:12" x14ac:dyDescent="0.25">
      <c r="A46" s="2"/>
      <c r="B46" s="2"/>
      <c r="C46" s="2"/>
      <c r="D46" s="2"/>
      <c r="E46" s="2"/>
      <c r="F46" s="2"/>
      <c r="G46" s="2"/>
      <c r="H46" s="7"/>
      <c r="I46" s="2"/>
      <c r="J46" s="2"/>
      <c r="K46" s="7"/>
      <c r="L46" s="7"/>
    </row>
    <row r="47" spans="1:12" x14ac:dyDescent="0.25">
      <c r="A47" s="2"/>
      <c r="B47" s="2"/>
      <c r="C47" s="2"/>
      <c r="D47" s="2"/>
      <c r="E47" s="2"/>
      <c r="F47" s="2"/>
      <c r="G47" s="2"/>
      <c r="H47" s="7"/>
      <c r="I47" s="2"/>
      <c r="J47" s="2"/>
      <c r="K47" s="7"/>
      <c r="L47" s="7"/>
    </row>
    <row r="48" spans="1:12" x14ac:dyDescent="0.25">
      <c r="A48" s="2"/>
      <c r="B48" s="2"/>
      <c r="C48" s="2"/>
      <c r="D48" s="2"/>
      <c r="E48" s="2"/>
      <c r="F48" s="2"/>
      <c r="G48" s="2"/>
      <c r="H48" s="7"/>
      <c r="I48" s="2"/>
      <c r="J48" s="2"/>
      <c r="K48" s="7"/>
      <c r="L48" s="7"/>
    </row>
    <row r="49" spans="1:12" x14ac:dyDescent="0.25">
      <c r="A49" s="2"/>
      <c r="B49" s="2"/>
      <c r="C49" s="2"/>
      <c r="D49" s="2"/>
      <c r="E49" s="2"/>
      <c r="F49" s="2"/>
      <c r="G49" s="2"/>
      <c r="H49" s="7"/>
      <c r="I49" s="2"/>
      <c r="J49" s="2"/>
      <c r="K49" s="7"/>
      <c r="L49" s="7"/>
    </row>
    <row r="50" spans="1:12" x14ac:dyDescent="0.25">
      <c r="A50" s="2"/>
      <c r="B50" s="2"/>
      <c r="C50" s="2"/>
      <c r="D50" s="2"/>
      <c r="E50" s="2"/>
      <c r="F50" s="2"/>
      <c r="G50" s="2"/>
      <c r="H50" s="7"/>
      <c r="I50" s="2"/>
      <c r="J50" s="2"/>
      <c r="K50" s="7"/>
      <c r="L50" s="7"/>
    </row>
    <row r="51" spans="1:12" x14ac:dyDescent="0.25">
      <c r="A51" s="2"/>
      <c r="B51" s="2"/>
      <c r="C51" s="2"/>
      <c r="D51" s="2"/>
      <c r="E51" s="2"/>
      <c r="F51" s="2"/>
      <c r="G51" s="2"/>
      <c r="H51" s="7"/>
      <c r="I51" s="2"/>
      <c r="J51" s="2"/>
      <c r="K51" s="7"/>
      <c r="L51" s="7"/>
    </row>
    <row r="52" spans="1:12" x14ac:dyDescent="0.25">
      <c r="A52" s="2"/>
      <c r="B52" s="2"/>
      <c r="C52" s="2"/>
      <c r="D52" s="2"/>
      <c r="E52" s="2"/>
      <c r="F52" s="2"/>
      <c r="G52" s="2"/>
      <c r="H52" s="7"/>
      <c r="I52" s="2"/>
      <c r="J52" s="2"/>
      <c r="K52" s="7"/>
      <c r="L52" s="7"/>
    </row>
    <row r="53" spans="1:12" x14ac:dyDescent="0.25">
      <c r="A53" s="2"/>
      <c r="B53" s="2"/>
      <c r="C53" s="2"/>
      <c r="D53" s="2"/>
      <c r="E53" s="2"/>
      <c r="F53" s="2"/>
      <c r="G53" s="2"/>
      <c r="H53" s="7"/>
      <c r="I53" s="2"/>
      <c r="J53" s="2"/>
      <c r="K53" s="7"/>
      <c r="L53" s="7"/>
    </row>
    <row r="54" spans="1:12" x14ac:dyDescent="0.25">
      <c r="A54" s="2"/>
      <c r="B54" s="2"/>
      <c r="C54" s="2"/>
      <c r="D54" s="2"/>
      <c r="E54" s="2"/>
      <c r="F54" s="2"/>
      <c r="G54" s="2"/>
      <c r="H54" s="7"/>
      <c r="I54" s="2"/>
      <c r="J54" s="2"/>
      <c r="K54" s="7"/>
      <c r="L54" s="7"/>
    </row>
    <row r="55" spans="1:12" x14ac:dyDescent="0.25">
      <c r="A55" s="2"/>
      <c r="B55" s="2"/>
      <c r="C55" s="2"/>
      <c r="D55" s="2"/>
      <c r="E55" s="2"/>
      <c r="F55" s="2"/>
      <c r="G55" s="2"/>
      <c r="H55" s="7"/>
      <c r="I55" s="2"/>
      <c r="J55" s="2"/>
      <c r="K55" s="7"/>
      <c r="L55" s="7"/>
    </row>
    <row r="56" spans="1:12" x14ac:dyDescent="0.25">
      <c r="A56" s="2"/>
      <c r="B56" s="2"/>
      <c r="C56" s="2"/>
      <c r="D56" s="2"/>
      <c r="E56" s="2"/>
      <c r="F56" s="2"/>
      <c r="G56" s="2"/>
      <c r="H56" s="7"/>
      <c r="I56" s="2"/>
      <c r="J56" s="2"/>
      <c r="K56" s="7"/>
      <c r="L56" s="7"/>
    </row>
    <row r="57" spans="1:12" x14ac:dyDescent="0.25">
      <c r="A57" s="2"/>
      <c r="B57" s="2"/>
      <c r="C57" s="2"/>
      <c r="D57" s="2"/>
      <c r="E57" s="2"/>
      <c r="F57" s="2"/>
      <c r="G57" s="2"/>
      <c r="H57" s="7"/>
      <c r="I57" s="2"/>
      <c r="J57" s="2"/>
      <c r="K57" s="7"/>
      <c r="L57" s="7"/>
    </row>
    <row r="58" spans="1:12" x14ac:dyDescent="0.25">
      <c r="A58" s="2"/>
      <c r="B58" s="2"/>
      <c r="C58" s="2"/>
      <c r="D58" s="2"/>
      <c r="E58" s="2"/>
      <c r="F58" s="2"/>
      <c r="G58" s="2"/>
      <c r="H58" s="7"/>
      <c r="I58" s="2"/>
      <c r="J58" s="2"/>
      <c r="K58" s="7"/>
      <c r="L58" s="7"/>
    </row>
    <row r="59" spans="1:12" x14ac:dyDescent="0.25">
      <c r="A59" s="2"/>
      <c r="B59" s="2"/>
      <c r="C59" s="2"/>
      <c r="D59" s="2"/>
      <c r="E59" s="2"/>
      <c r="F59" s="2"/>
      <c r="G59" s="2"/>
      <c r="H59" s="7"/>
      <c r="I59" s="2"/>
      <c r="J59" s="2"/>
      <c r="K59" s="7"/>
      <c r="L59" s="7"/>
    </row>
    <row r="60" spans="1:12" x14ac:dyDescent="0.25">
      <c r="A60" s="2"/>
      <c r="B60" s="2"/>
      <c r="C60" s="2"/>
      <c r="D60" s="2"/>
      <c r="E60" s="2"/>
      <c r="F60" s="2"/>
      <c r="G60" s="2"/>
      <c r="H60" s="7"/>
      <c r="I60" s="2"/>
      <c r="J60" s="2"/>
      <c r="K60" s="7"/>
      <c r="L60" s="7"/>
    </row>
    <row r="61" spans="1:12" x14ac:dyDescent="0.25">
      <c r="A61" s="2"/>
      <c r="B61" s="2"/>
      <c r="C61" s="2"/>
      <c r="D61" s="2"/>
      <c r="E61" s="2"/>
      <c r="F61" s="2"/>
      <c r="G61" s="2"/>
      <c r="H61" s="7"/>
      <c r="I61" s="2"/>
      <c r="J61" s="2"/>
      <c r="K61" s="7"/>
      <c r="L61" s="7"/>
    </row>
    <row r="62" spans="1:12" x14ac:dyDescent="0.25">
      <c r="A62" s="2"/>
      <c r="B62" s="2"/>
      <c r="C62" s="2"/>
      <c r="D62" s="2"/>
      <c r="E62" s="2"/>
      <c r="F62" s="2"/>
      <c r="G62" s="2"/>
      <c r="H62" s="7"/>
      <c r="I62" s="2"/>
      <c r="J62" s="2"/>
      <c r="K62" s="7"/>
      <c r="L62" s="7"/>
    </row>
    <row r="63" spans="1:12" x14ac:dyDescent="0.25">
      <c r="A63" s="2"/>
      <c r="B63" s="2"/>
      <c r="C63" s="2"/>
      <c r="D63" s="2"/>
      <c r="E63" s="2"/>
      <c r="F63" s="2"/>
      <c r="G63" s="2"/>
      <c r="H63" s="7"/>
      <c r="I63" s="2"/>
      <c r="J63" s="2"/>
      <c r="K63" s="7"/>
      <c r="L63" s="7"/>
    </row>
    <row r="64" spans="1:12" x14ac:dyDescent="0.25">
      <c r="A64" s="2"/>
      <c r="B64" s="2"/>
      <c r="C64" s="2"/>
      <c r="D64" s="2"/>
      <c r="E64" s="2"/>
      <c r="F64" s="2"/>
      <c r="G64" s="2"/>
      <c r="H64" s="7"/>
      <c r="I64" s="2"/>
      <c r="J64" s="2"/>
      <c r="K64" s="7"/>
      <c r="L64" s="7"/>
    </row>
    <row r="65" spans="1:12" x14ac:dyDescent="0.25">
      <c r="A65" s="2"/>
      <c r="B65" s="2"/>
      <c r="C65" s="2"/>
      <c r="D65" s="2"/>
      <c r="E65" s="2"/>
      <c r="F65" s="2"/>
      <c r="G65" s="2"/>
      <c r="H65" s="7"/>
      <c r="I65" s="2"/>
      <c r="J65" s="2"/>
      <c r="K65" s="7"/>
      <c r="L65" s="7"/>
    </row>
    <row r="66" spans="1:12" x14ac:dyDescent="0.25">
      <c r="A66" s="2"/>
      <c r="B66" s="2"/>
      <c r="C66" s="2"/>
      <c r="D66" s="2"/>
      <c r="E66" s="2"/>
      <c r="F66" s="2"/>
      <c r="G66" s="2"/>
      <c r="H66" s="7"/>
      <c r="I66" s="2"/>
      <c r="J66" s="2"/>
      <c r="K66" s="7"/>
      <c r="L66" s="7"/>
    </row>
    <row r="67" spans="1:12" x14ac:dyDescent="0.25">
      <c r="A67" s="2"/>
      <c r="B67" s="2"/>
      <c r="C67" s="2"/>
      <c r="D67" s="2"/>
      <c r="E67" s="2"/>
      <c r="F67" s="2"/>
      <c r="G67" s="2"/>
      <c r="H67" s="7"/>
      <c r="I67" s="2"/>
      <c r="J67" s="2"/>
      <c r="K67" s="7"/>
      <c r="L67" s="7"/>
    </row>
    <row r="68" spans="1:12" x14ac:dyDescent="0.25">
      <c r="A68" s="2"/>
      <c r="B68" s="2"/>
      <c r="C68" s="2"/>
      <c r="D68" s="2"/>
      <c r="E68" s="2"/>
      <c r="F68" s="2"/>
      <c r="G68" s="2"/>
      <c r="H68" s="7"/>
      <c r="I68" s="2"/>
      <c r="J68" s="2"/>
      <c r="K68" s="7"/>
      <c r="L68" s="7"/>
    </row>
    <row r="69" spans="1:12" x14ac:dyDescent="0.25">
      <c r="A69" s="2"/>
      <c r="B69" s="2"/>
      <c r="C69" s="2"/>
      <c r="D69" s="2"/>
      <c r="E69" s="2"/>
      <c r="F69" s="2"/>
      <c r="G69" s="2"/>
      <c r="H69" s="7"/>
      <c r="I69" s="2"/>
      <c r="J69" s="2"/>
      <c r="K69" s="7"/>
      <c r="L69" s="7"/>
    </row>
    <row r="70" spans="1:12" x14ac:dyDescent="0.25">
      <c r="A70" s="2"/>
      <c r="B70" s="2"/>
      <c r="C70" s="2"/>
      <c r="D70" s="2"/>
      <c r="E70" s="2"/>
      <c r="F70" s="2"/>
      <c r="G70" s="2"/>
      <c r="H70" s="7"/>
      <c r="I70" s="2"/>
      <c r="J70" s="2"/>
      <c r="K70" s="7"/>
      <c r="L70" s="7"/>
    </row>
    <row r="71" spans="1:12" x14ac:dyDescent="0.25">
      <c r="A71" s="2"/>
      <c r="B71" s="2"/>
      <c r="C71" s="2"/>
      <c r="D71" s="2"/>
      <c r="E71" s="2"/>
      <c r="F71" s="2"/>
      <c r="G71" s="2"/>
      <c r="H71" s="7"/>
      <c r="I71" s="2"/>
      <c r="J71" s="2"/>
      <c r="K71" s="7"/>
      <c r="L71" s="7"/>
    </row>
    <row r="72" spans="1:12" x14ac:dyDescent="0.25">
      <c r="A72" s="2"/>
      <c r="B72" s="2"/>
      <c r="C72" s="2"/>
      <c r="D72" s="2"/>
      <c r="E72" s="2"/>
      <c r="F72" s="2"/>
      <c r="G72" s="2"/>
      <c r="H72" s="7"/>
      <c r="I72" s="2"/>
      <c r="J72" s="2"/>
      <c r="K72" s="7"/>
      <c r="L72" s="7"/>
    </row>
    <row r="73" spans="1:12" x14ac:dyDescent="0.25">
      <c r="A73" s="2"/>
      <c r="B73" s="2"/>
      <c r="C73" s="2"/>
      <c r="D73" s="2"/>
      <c r="E73" s="2"/>
      <c r="F73" s="2"/>
      <c r="G73" s="2"/>
      <c r="H73" s="7"/>
      <c r="I73" s="2"/>
      <c r="J73" s="2"/>
      <c r="K73" s="7"/>
      <c r="L73" s="7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7"/>
      <c r="L74" s="7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7"/>
      <c r="L75" s="7"/>
    </row>
    <row r="76" spans="1:12" x14ac:dyDescent="0.25">
      <c r="K76" s="5"/>
      <c r="L76" s="5"/>
    </row>
    <row r="77" spans="1:12" x14ac:dyDescent="0.25">
      <c r="K77" s="5"/>
      <c r="L77" s="5"/>
    </row>
    <row r="78" spans="1:12" x14ac:dyDescent="0.25">
      <c r="K78" s="5"/>
      <c r="L78" s="5"/>
    </row>
    <row r="79" spans="1:12" x14ac:dyDescent="0.25">
      <c r="K79" s="5"/>
      <c r="L79" s="5"/>
    </row>
    <row r="80" spans="1:12" x14ac:dyDescent="0.25">
      <c r="K80" s="5"/>
      <c r="L80" s="5"/>
    </row>
    <row r="81" spans="11:12" x14ac:dyDescent="0.25">
      <c r="K81" s="5"/>
      <c r="L81" s="5"/>
    </row>
    <row r="82" spans="11:12" x14ac:dyDescent="0.25">
      <c r="K82" s="5"/>
      <c r="L82" s="5"/>
    </row>
    <row r="83" spans="11:12" x14ac:dyDescent="0.25">
      <c r="K83" s="5"/>
      <c r="L83" s="5"/>
    </row>
    <row r="84" spans="11:12" x14ac:dyDescent="0.25">
      <c r="K84" s="5"/>
      <c r="L84" s="5"/>
    </row>
    <row r="85" spans="11:12" x14ac:dyDescent="0.25">
      <c r="K85" s="5"/>
      <c r="L85" s="5"/>
    </row>
    <row r="86" spans="11:12" x14ac:dyDescent="0.25">
      <c r="K86" s="5"/>
      <c r="L86" s="5"/>
    </row>
    <row r="87" spans="11:12" x14ac:dyDescent="0.25">
      <c r="K87" s="5"/>
      <c r="L87" s="5"/>
    </row>
    <row r="88" spans="11:12" x14ac:dyDescent="0.25">
      <c r="K88" s="5"/>
      <c r="L88" s="5"/>
    </row>
    <row r="89" spans="11:12" x14ac:dyDescent="0.25">
      <c r="K89" s="5"/>
      <c r="L89" s="5"/>
    </row>
    <row r="90" spans="11:12" x14ac:dyDescent="0.25">
      <c r="K90" s="5"/>
      <c r="L90" s="5"/>
    </row>
    <row r="91" spans="11:12" x14ac:dyDescent="0.25">
      <c r="K91" s="5"/>
      <c r="L91" s="5"/>
    </row>
    <row r="92" spans="11:12" x14ac:dyDescent="0.25">
      <c r="K92" s="5"/>
      <c r="L92" s="5"/>
    </row>
    <row r="93" spans="11:12" x14ac:dyDescent="0.25">
      <c r="K93" s="5"/>
      <c r="L93" s="5"/>
    </row>
    <row r="94" spans="11:12" x14ac:dyDescent="0.25">
      <c r="K94" s="5"/>
      <c r="L94" s="5"/>
    </row>
    <row r="95" spans="11:12" x14ac:dyDescent="0.25">
      <c r="K95" s="5"/>
      <c r="L95" s="5"/>
    </row>
    <row r="96" spans="11:12" x14ac:dyDescent="0.25">
      <c r="K96" s="5"/>
      <c r="L96" s="5"/>
    </row>
    <row r="97" spans="11:12" x14ac:dyDescent="0.25">
      <c r="K97" s="5"/>
      <c r="L97" s="5"/>
    </row>
    <row r="98" spans="11:12" x14ac:dyDescent="0.25">
      <c r="K98" s="5"/>
      <c r="L98" s="5"/>
    </row>
    <row r="99" spans="11:12" x14ac:dyDescent="0.25">
      <c r="K99" s="5"/>
      <c r="L99" s="5"/>
    </row>
    <row r="100" spans="11:12" x14ac:dyDescent="0.25">
      <c r="K100" s="5"/>
      <c r="L100" s="5"/>
    </row>
    <row r="101" spans="11:12" x14ac:dyDescent="0.25">
      <c r="K101" s="5"/>
      <c r="L101" s="5"/>
    </row>
    <row r="102" spans="11:12" x14ac:dyDescent="0.25">
      <c r="K102" s="5"/>
      <c r="L102" s="5"/>
    </row>
    <row r="103" spans="11:12" x14ac:dyDescent="0.25">
      <c r="K103" s="5"/>
      <c r="L103" s="5"/>
    </row>
    <row r="104" spans="11:12" x14ac:dyDescent="0.25">
      <c r="K104" s="5"/>
      <c r="L104" s="5"/>
    </row>
    <row r="105" spans="11:12" x14ac:dyDescent="0.25">
      <c r="K105" s="5"/>
      <c r="L105" s="5"/>
    </row>
    <row r="106" spans="11:12" x14ac:dyDescent="0.25">
      <c r="K106" s="5"/>
      <c r="L106" s="5"/>
    </row>
    <row r="107" spans="11:12" x14ac:dyDescent="0.25">
      <c r="K107" s="5"/>
      <c r="L107" s="5"/>
    </row>
    <row r="108" spans="11:12" x14ac:dyDescent="0.25">
      <c r="K108" s="5"/>
      <c r="L108" s="5"/>
    </row>
    <row r="109" spans="11:12" x14ac:dyDescent="0.25">
      <c r="K109" s="5"/>
      <c r="L109" s="5"/>
    </row>
    <row r="110" spans="11:12" x14ac:dyDescent="0.25">
      <c r="K110" s="5"/>
      <c r="L110" s="5"/>
    </row>
    <row r="111" spans="11:12" x14ac:dyDescent="0.25">
      <c r="K111" s="5"/>
      <c r="L111" s="5"/>
    </row>
    <row r="112" spans="11:12" x14ac:dyDescent="0.25">
      <c r="K112" s="5"/>
    </row>
    <row r="113" spans="11:11" x14ac:dyDescent="0.25">
      <c r="K113" s="5"/>
    </row>
    <row r="114" spans="11:11" x14ac:dyDescent="0.25">
      <c r="K114" s="5"/>
    </row>
    <row r="115" spans="11:11" x14ac:dyDescent="0.25">
      <c r="K115" s="5"/>
    </row>
    <row r="116" spans="11:11" x14ac:dyDescent="0.25">
      <c r="K116" s="5"/>
    </row>
    <row r="117" spans="11:11" x14ac:dyDescent="0.25">
      <c r="K117" s="5"/>
    </row>
    <row r="118" spans="11:11" x14ac:dyDescent="0.25">
      <c r="K118" s="5"/>
    </row>
    <row r="119" spans="11:11" x14ac:dyDescent="0.25">
      <c r="K119" s="5"/>
    </row>
    <row r="120" spans="11:11" x14ac:dyDescent="0.25">
      <c r="K120" s="5"/>
    </row>
    <row r="121" spans="11:11" x14ac:dyDescent="0.25">
      <c r="K121" s="5"/>
    </row>
    <row r="122" spans="11:11" x14ac:dyDescent="0.25">
      <c r="K122" s="5"/>
    </row>
    <row r="123" spans="11:11" x14ac:dyDescent="0.25">
      <c r="K123" s="5"/>
    </row>
    <row r="124" spans="11:11" x14ac:dyDescent="0.25">
      <c r="K124" s="5"/>
    </row>
    <row r="125" spans="11:11" x14ac:dyDescent="0.25">
      <c r="K125" s="5"/>
    </row>
    <row r="126" spans="11:11" x14ac:dyDescent="0.25">
      <c r="K126" s="5"/>
    </row>
    <row r="127" spans="11:11" x14ac:dyDescent="0.25">
      <c r="K127" s="5"/>
    </row>
    <row r="128" spans="11:11" x14ac:dyDescent="0.25">
      <c r="K128" s="5"/>
    </row>
    <row r="129" spans="11:11" x14ac:dyDescent="0.25">
      <c r="K129" s="5"/>
    </row>
    <row r="130" spans="11:11" x14ac:dyDescent="0.25">
      <c r="K130" s="5"/>
    </row>
    <row r="131" spans="11:11" x14ac:dyDescent="0.25">
      <c r="K131" s="5"/>
    </row>
    <row r="132" spans="11:11" x14ac:dyDescent="0.25">
      <c r="K132" s="5"/>
    </row>
    <row r="133" spans="11:11" x14ac:dyDescent="0.25">
      <c r="K133" s="5"/>
    </row>
    <row r="134" spans="11:11" x14ac:dyDescent="0.25">
      <c r="K134" s="5"/>
    </row>
    <row r="135" spans="11:11" x14ac:dyDescent="0.25">
      <c r="K135" s="5"/>
    </row>
    <row r="136" spans="11:11" x14ac:dyDescent="0.25">
      <c r="K136" s="5"/>
    </row>
    <row r="137" spans="11:11" x14ac:dyDescent="0.25">
      <c r="K137" s="5"/>
    </row>
    <row r="138" spans="11:11" x14ac:dyDescent="0.25">
      <c r="K138" s="5"/>
    </row>
    <row r="139" spans="11:11" x14ac:dyDescent="0.25">
      <c r="K139" s="5"/>
    </row>
    <row r="140" spans="11:11" x14ac:dyDescent="0.25">
      <c r="K140" s="5"/>
    </row>
    <row r="141" spans="11:11" x14ac:dyDescent="0.25">
      <c r="K141" s="5"/>
    </row>
    <row r="142" spans="11:11" x14ac:dyDescent="0.25">
      <c r="K142" s="5"/>
    </row>
    <row r="143" spans="11:11" x14ac:dyDescent="0.25">
      <c r="K143" s="5"/>
    </row>
    <row r="144" spans="11:11" x14ac:dyDescent="0.25">
      <c r="K144" s="5"/>
    </row>
    <row r="145" spans="11:11" x14ac:dyDescent="0.25">
      <c r="K145" s="5"/>
    </row>
    <row r="146" spans="11:11" x14ac:dyDescent="0.25">
      <c r="K146" s="5"/>
    </row>
    <row r="147" spans="11:11" x14ac:dyDescent="0.25">
      <c r="K147" s="5"/>
    </row>
    <row r="148" spans="11:11" x14ac:dyDescent="0.25">
      <c r="K148" s="5"/>
    </row>
    <row r="149" spans="11:11" x14ac:dyDescent="0.25">
      <c r="K149" s="5"/>
    </row>
  </sheetData>
  <mergeCells count="21">
    <mergeCell ref="C14:C16"/>
    <mergeCell ref="C18:C20"/>
    <mergeCell ref="I18:I21"/>
    <mergeCell ref="J3:L3"/>
    <mergeCell ref="C6:C8"/>
    <mergeCell ref="E6:E8"/>
    <mergeCell ref="I6:I8"/>
    <mergeCell ref="C11:C12"/>
    <mergeCell ref="E11:E12"/>
    <mergeCell ref="E14:E15"/>
    <mergeCell ref="I11:I12"/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5" right="0.11811023622047245" top="0.19685039370078741" bottom="0.19685039370078741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workbookViewId="0">
      <selection activeCell="O8" sqref="O8"/>
    </sheetView>
  </sheetViews>
  <sheetFormatPr defaultRowHeight="15" x14ac:dyDescent="0.25"/>
  <cols>
    <col min="1" max="1" width="4.140625" customWidth="1"/>
    <col min="2" max="2" width="20" customWidth="1"/>
    <col min="3" max="3" width="18.28515625" customWidth="1"/>
    <col min="4" max="4" width="15.42578125" customWidth="1"/>
    <col min="5" max="5" width="10.5703125" customWidth="1"/>
    <col min="6" max="6" width="9.5703125" customWidth="1"/>
    <col min="7" max="7" width="8.140625" customWidth="1"/>
    <col min="8" max="8" width="9.7109375" customWidth="1"/>
    <col min="9" max="9" width="19.85546875" customWidth="1"/>
    <col min="10" max="10" width="8.140625" customWidth="1"/>
    <col min="12" max="12" width="9.5703125" bestFit="1" customWidth="1"/>
  </cols>
  <sheetData>
    <row r="1" spans="1:12" ht="18.75" x14ac:dyDescent="0.3">
      <c r="B1" s="255" t="s">
        <v>305</v>
      </c>
      <c r="C1" s="255"/>
      <c r="D1" s="255"/>
      <c r="E1" s="255"/>
      <c r="F1" s="255"/>
      <c r="G1" s="255"/>
      <c r="H1" s="255"/>
      <c r="I1" s="255"/>
      <c r="J1" s="255"/>
      <c r="K1" s="256"/>
      <c r="L1" s="256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57" t="s">
        <v>6</v>
      </c>
      <c r="B3" s="258" t="s">
        <v>0</v>
      </c>
      <c r="C3" s="258" t="s">
        <v>1</v>
      </c>
      <c r="D3" s="259" t="s">
        <v>2</v>
      </c>
      <c r="E3" s="259" t="s">
        <v>7</v>
      </c>
      <c r="F3" s="259" t="s">
        <v>9</v>
      </c>
      <c r="G3" s="258" t="s">
        <v>3</v>
      </c>
      <c r="H3" s="258" t="s">
        <v>4</v>
      </c>
      <c r="I3" s="259" t="s">
        <v>8</v>
      </c>
      <c r="J3" s="259" t="s">
        <v>10</v>
      </c>
      <c r="K3" s="259"/>
      <c r="L3" s="259"/>
    </row>
    <row r="4" spans="1:12" x14ac:dyDescent="0.25">
      <c r="A4" s="254"/>
      <c r="B4" s="254"/>
      <c r="C4" s="254"/>
      <c r="D4" s="254"/>
      <c r="E4" s="254"/>
      <c r="F4" s="254"/>
      <c r="G4" s="254"/>
      <c r="H4" s="254"/>
      <c r="I4" s="254"/>
      <c r="J4" s="216" t="s">
        <v>3</v>
      </c>
      <c r="K4" s="216" t="s">
        <v>4</v>
      </c>
      <c r="L4" s="216" t="s">
        <v>5</v>
      </c>
    </row>
    <row r="5" spans="1:12" x14ac:dyDescent="0.25">
      <c r="A5" s="216">
        <v>1</v>
      </c>
      <c r="B5" s="31">
        <v>2</v>
      </c>
      <c r="C5" s="216">
        <v>3</v>
      </c>
      <c r="D5" s="24">
        <v>4</v>
      </c>
      <c r="E5" s="216">
        <v>5</v>
      </c>
      <c r="F5" s="216">
        <v>6</v>
      </c>
      <c r="G5" s="216">
        <v>7</v>
      </c>
      <c r="H5" s="216">
        <v>8</v>
      </c>
      <c r="I5" s="216">
        <v>9</v>
      </c>
      <c r="J5" s="216">
        <v>10</v>
      </c>
      <c r="K5" s="216">
        <v>11</v>
      </c>
      <c r="L5" s="216">
        <v>12</v>
      </c>
    </row>
    <row r="6" spans="1:12" ht="150" x14ac:dyDescent="0.25">
      <c r="A6" s="223" t="s">
        <v>12</v>
      </c>
      <c r="B6" s="235" t="s">
        <v>306</v>
      </c>
      <c r="C6" s="90" t="s">
        <v>307</v>
      </c>
      <c r="D6" s="217" t="s">
        <v>308</v>
      </c>
      <c r="E6" s="217" t="s">
        <v>309</v>
      </c>
      <c r="F6" s="203">
        <v>15390</v>
      </c>
      <c r="G6" s="222">
        <v>1</v>
      </c>
      <c r="H6" s="203">
        <v>15390</v>
      </c>
      <c r="I6" s="61" t="s">
        <v>11</v>
      </c>
      <c r="J6" s="222">
        <v>1</v>
      </c>
      <c r="K6" s="203">
        <v>15390</v>
      </c>
      <c r="L6" s="42">
        <f>J6*K6</f>
        <v>15390</v>
      </c>
    </row>
    <row r="7" spans="1:12" ht="135" x14ac:dyDescent="0.25">
      <c r="A7" s="223" t="s">
        <v>14</v>
      </c>
      <c r="B7" s="90" t="s">
        <v>310</v>
      </c>
      <c r="C7" s="90" t="s">
        <v>311</v>
      </c>
      <c r="D7" s="217" t="s">
        <v>312</v>
      </c>
      <c r="E7" s="217" t="s">
        <v>313</v>
      </c>
      <c r="F7" s="203">
        <v>3240</v>
      </c>
      <c r="G7" s="222">
        <v>1</v>
      </c>
      <c r="H7" s="203">
        <v>3240</v>
      </c>
      <c r="I7" s="61" t="s">
        <v>11</v>
      </c>
      <c r="J7" s="222">
        <v>1</v>
      </c>
      <c r="K7" s="203">
        <v>3240</v>
      </c>
      <c r="L7" s="42">
        <f>J7*K7</f>
        <v>3240</v>
      </c>
    </row>
    <row r="8" spans="1:12" ht="120" x14ac:dyDescent="0.25">
      <c r="A8" s="221" t="s">
        <v>15</v>
      </c>
      <c r="B8" s="235" t="s">
        <v>306</v>
      </c>
      <c r="C8" s="90" t="s">
        <v>307</v>
      </c>
      <c r="D8" s="217" t="s">
        <v>314</v>
      </c>
      <c r="E8" s="217" t="s">
        <v>315</v>
      </c>
      <c r="F8" s="203">
        <v>227888</v>
      </c>
      <c r="G8" s="222">
        <v>1</v>
      </c>
      <c r="H8" s="203">
        <v>227888</v>
      </c>
      <c r="I8" s="61" t="s">
        <v>11</v>
      </c>
      <c r="J8" s="222"/>
      <c r="K8" s="203"/>
      <c r="L8" s="42"/>
    </row>
    <row r="9" spans="1:12" ht="120" x14ac:dyDescent="0.25">
      <c r="A9" s="221" t="s">
        <v>16</v>
      </c>
      <c r="B9" s="90" t="s">
        <v>316</v>
      </c>
      <c r="C9" s="90" t="s">
        <v>317</v>
      </c>
      <c r="D9" s="217" t="s">
        <v>318</v>
      </c>
      <c r="E9" s="217" t="s">
        <v>319</v>
      </c>
      <c r="F9" s="203">
        <v>3460</v>
      </c>
      <c r="G9" s="222">
        <v>1</v>
      </c>
      <c r="H9" s="203">
        <v>3460</v>
      </c>
      <c r="I9" s="61" t="s">
        <v>11</v>
      </c>
      <c r="J9" s="222"/>
      <c r="K9" s="203"/>
      <c r="L9" s="42"/>
    </row>
    <row r="10" spans="1:12" x14ac:dyDescent="0.25">
      <c r="A10" s="2"/>
      <c r="B10" s="2"/>
      <c r="C10" s="2"/>
      <c r="D10" s="2"/>
      <c r="E10" s="2"/>
      <c r="F10" s="2"/>
      <c r="G10" s="2"/>
      <c r="H10" s="7"/>
      <c r="I10" s="2"/>
      <c r="J10" s="2"/>
      <c r="K10" s="7"/>
      <c r="L10" s="7"/>
    </row>
    <row r="11" spans="1:12" x14ac:dyDescent="0.25">
      <c r="A11" s="2"/>
      <c r="B11" s="2"/>
      <c r="C11" s="2"/>
      <c r="D11" s="2"/>
      <c r="E11" s="2"/>
      <c r="F11" s="2"/>
      <c r="G11" s="2"/>
      <c r="H11" s="7"/>
      <c r="I11" s="2"/>
      <c r="J11" s="2"/>
      <c r="K11" s="7"/>
      <c r="L11" s="7"/>
    </row>
    <row r="12" spans="1:12" x14ac:dyDescent="0.25">
      <c r="A12" s="2"/>
      <c r="B12" s="2"/>
      <c r="C12" s="2"/>
      <c r="D12" s="2"/>
      <c r="E12" s="2"/>
      <c r="F12" s="2"/>
      <c r="G12" s="2"/>
      <c r="H12" s="7"/>
      <c r="I12" s="2"/>
      <c r="J12" s="2"/>
      <c r="K12" s="7"/>
      <c r="L12" s="7"/>
    </row>
    <row r="13" spans="1:12" x14ac:dyDescent="0.25">
      <c r="A13" s="2"/>
      <c r="B13" s="2"/>
      <c r="C13" s="2"/>
      <c r="D13" s="2"/>
      <c r="E13" s="2"/>
      <c r="F13" s="2"/>
      <c r="G13" s="2"/>
      <c r="H13" s="7"/>
      <c r="I13" s="2"/>
      <c r="J13" s="2"/>
      <c r="K13" s="7"/>
      <c r="L13" s="7"/>
    </row>
    <row r="14" spans="1:12" x14ac:dyDescent="0.25">
      <c r="A14" s="2"/>
      <c r="B14" s="2"/>
      <c r="C14" s="2"/>
      <c r="D14" s="2"/>
      <c r="E14" s="2"/>
      <c r="F14" s="2"/>
      <c r="G14" s="2"/>
      <c r="H14" s="7"/>
      <c r="I14" s="2"/>
      <c r="J14" s="2"/>
      <c r="K14" s="7"/>
      <c r="L14" s="7"/>
    </row>
    <row r="15" spans="1:12" x14ac:dyDescent="0.25">
      <c r="A15" s="2"/>
      <c r="B15" s="2"/>
      <c r="C15" s="2"/>
      <c r="D15" s="2"/>
      <c r="E15" s="2"/>
      <c r="F15" s="2"/>
      <c r="G15" s="2"/>
      <c r="H15" s="7"/>
      <c r="I15" s="2"/>
      <c r="J15" s="2"/>
      <c r="K15" s="7"/>
      <c r="L15" s="7"/>
    </row>
    <row r="16" spans="1:12" x14ac:dyDescent="0.25">
      <c r="A16" s="2"/>
      <c r="B16" s="2"/>
      <c r="C16" s="2"/>
      <c r="D16" s="2"/>
      <c r="E16" s="2"/>
      <c r="F16" s="2"/>
      <c r="G16" s="2"/>
      <c r="H16" s="7"/>
      <c r="I16" s="2"/>
      <c r="J16" s="2"/>
      <c r="K16" s="7"/>
      <c r="L16" s="7"/>
    </row>
    <row r="17" spans="1:12" x14ac:dyDescent="0.25">
      <c r="A17" s="2"/>
      <c r="B17" s="2"/>
      <c r="C17" s="2"/>
      <c r="D17" s="2"/>
      <c r="E17" s="2"/>
      <c r="F17" s="2"/>
      <c r="G17" s="2"/>
      <c r="H17" s="7"/>
      <c r="I17" s="2"/>
      <c r="J17" s="2"/>
      <c r="K17" s="7"/>
      <c r="L17" s="7"/>
    </row>
    <row r="18" spans="1:12" x14ac:dyDescent="0.25">
      <c r="A18" s="2"/>
      <c r="B18" s="2"/>
      <c r="C18" s="2"/>
      <c r="D18" s="2"/>
      <c r="E18" s="2"/>
      <c r="F18" s="2"/>
      <c r="G18" s="2"/>
      <c r="H18" s="7"/>
      <c r="I18" s="2"/>
      <c r="J18" s="2"/>
      <c r="K18" s="7"/>
      <c r="L18" s="7"/>
    </row>
    <row r="19" spans="1:12" x14ac:dyDescent="0.25">
      <c r="A19" s="2"/>
      <c r="B19" s="2"/>
      <c r="C19" s="2"/>
      <c r="D19" s="2"/>
      <c r="E19" s="2"/>
      <c r="F19" s="2"/>
      <c r="G19" s="2"/>
      <c r="H19" s="7"/>
      <c r="I19" s="2"/>
      <c r="J19" s="2"/>
      <c r="K19" s="7"/>
      <c r="L19" s="7"/>
    </row>
    <row r="20" spans="1:12" x14ac:dyDescent="0.25">
      <c r="A20" s="2"/>
      <c r="B20" s="2"/>
      <c r="C20" s="2"/>
      <c r="D20" s="2"/>
      <c r="E20" s="2"/>
      <c r="F20" s="2"/>
      <c r="G20" s="2"/>
      <c r="H20" s="7"/>
      <c r="I20" s="2"/>
      <c r="J20" s="2"/>
      <c r="K20" s="7"/>
      <c r="L20" s="7"/>
    </row>
    <row r="21" spans="1:12" x14ac:dyDescent="0.25">
      <c r="A21" s="2"/>
      <c r="B21" s="2"/>
      <c r="C21" s="2"/>
      <c r="D21" s="2"/>
      <c r="E21" s="2"/>
      <c r="F21" s="2"/>
      <c r="G21" s="2"/>
      <c r="H21" s="7"/>
      <c r="I21" s="2"/>
      <c r="J21" s="2"/>
      <c r="K21" s="7"/>
      <c r="L21" s="7"/>
    </row>
    <row r="22" spans="1:12" x14ac:dyDescent="0.25">
      <c r="A22" s="2"/>
      <c r="B22" s="2"/>
      <c r="C22" s="2"/>
      <c r="D22" s="2"/>
      <c r="E22" s="2"/>
      <c r="F22" s="2"/>
      <c r="G22" s="2"/>
      <c r="H22" s="7"/>
      <c r="I22" s="2"/>
      <c r="J22" s="2"/>
      <c r="K22" s="7"/>
      <c r="L22" s="7"/>
    </row>
    <row r="23" spans="1:12" x14ac:dyDescent="0.25">
      <c r="A23" s="2"/>
      <c r="B23" s="2"/>
      <c r="C23" s="2"/>
      <c r="D23" s="2"/>
      <c r="E23" s="2"/>
      <c r="F23" s="2"/>
      <c r="G23" s="2"/>
      <c r="H23" s="7"/>
      <c r="I23" s="2"/>
      <c r="J23" s="2"/>
      <c r="K23" s="7"/>
      <c r="L23" s="7"/>
    </row>
    <row r="24" spans="1:12" x14ac:dyDescent="0.25">
      <c r="A24" s="2"/>
      <c r="B24" s="2"/>
      <c r="C24" s="2"/>
      <c r="D24" s="2"/>
      <c r="E24" s="2"/>
      <c r="F24" s="2"/>
      <c r="G24" s="2"/>
      <c r="H24" s="7"/>
      <c r="I24" s="2"/>
      <c r="J24" s="2"/>
      <c r="K24" s="7"/>
      <c r="L24" s="7"/>
    </row>
    <row r="25" spans="1:12" x14ac:dyDescent="0.25">
      <c r="A25" s="2"/>
      <c r="B25" s="2"/>
      <c r="C25" s="2"/>
      <c r="D25" s="2"/>
      <c r="E25" s="2"/>
      <c r="F25" s="2"/>
      <c r="G25" s="2"/>
      <c r="H25" s="7"/>
      <c r="I25" s="2"/>
      <c r="J25" s="2"/>
      <c r="K25" s="7"/>
      <c r="L25" s="7"/>
    </row>
    <row r="26" spans="1:12" x14ac:dyDescent="0.25">
      <c r="A26" s="2"/>
      <c r="B26" s="2"/>
      <c r="C26" s="2"/>
      <c r="D26" s="2"/>
      <c r="E26" s="2"/>
      <c r="F26" s="2"/>
      <c r="G26" s="2"/>
      <c r="H26" s="7"/>
      <c r="I26" s="2"/>
      <c r="J26" s="2"/>
      <c r="K26" s="7"/>
      <c r="L26" s="7"/>
    </row>
    <row r="27" spans="1:12" x14ac:dyDescent="0.25">
      <c r="A27" s="2"/>
      <c r="B27" s="2"/>
      <c r="C27" s="2"/>
      <c r="D27" s="2"/>
      <c r="E27" s="2"/>
      <c r="F27" s="2"/>
      <c r="G27" s="2"/>
      <c r="H27" s="7"/>
      <c r="I27" s="2"/>
      <c r="J27" s="2"/>
      <c r="K27" s="7"/>
      <c r="L27" s="7"/>
    </row>
    <row r="28" spans="1:12" x14ac:dyDescent="0.25">
      <c r="A28" s="2"/>
      <c r="B28" s="2"/>
      <c r="C28" s="2"/>
      <c r="D28" s="2"/>
      <c r="E28" s="2"/>
      <c r="F28" s="2"/>
      <c r="G28" s="2"/>
      <c r="H28" s="7"/>
      <c r="I28" s="2"/>
      <c r="J28" s="2"/>
      <c r="K28" s="7"/>
      <c r="L28" s="7"/>
    </row>
    <row r="29" spans="1:12" x14ac:dyDescent="0.25">
      <c r="A29" s="2"/>
      <c r="B29" s="2"/>
      <c r="C29" s="2"/>
      <c r="D29" s="2"/>
      <c r="E29" s="2"/>
      <c r="F29" s="2"/>
      <c r="G29" s="2"/>
      <c r="H29" s="7"/>
      <c r="I29" s="2"/>
      <c r="J29" s="2"/>
      <c r="K29" s="7"/>
      <c r="L29" s="7"/>
    </row>
    <row r="30" spans="1:12" x14ac:dyDescent="0.25">
      <c r="A30" s="2"/>
      <c r="B30" s="2"/>
      <c r="C30" s="2"/>
      <c r="D30" s="2"/>
      <c r="E30" s="2"/>
      <c r="F30" s="2"/>
      <c r="G30" s="2"/>
      <c r="H30" s="7"/>
      <c r="I30" s="2"/>
      <c r="J30" s="2"/>
      <c r="K30" s="7"/>
      <c r="L30" s="7"/>
    </row>
    <row r="31" spans="1:12" x14ac:dyDescent="0.25">
      <c r="A31" s="2"/>
      <c r="B31" s="2"/>
      <c r="C31" s="2"/>
      <c r="D31" s="2"/>
      <c r="E31" s="2"/>
      <c r="F31" s="2"/>
      <c r="G31" s="2"/>
      <c r="H31" s="7"/>
      <c r="I31" s="2"/>
      <c r="J31" s="2"/>
      <c r="K31" s="7"/>
      <c r="L31" s="7"/>
    </row>
    <row r="32" spans="1:12" x14ac:dyDescent="0.25">
      <c r="A32" s="2"/>
      <c r="B32" s="2"/>
      <c r="C32" s="2"/>
      <c r="D32" s="2"/>
      <c r="E32" s="2"/>
      <c r="F32" s="2"/>
      <c r="G32" s="2"/>
      <c r="H32" s="7"/>
      <c r="I32" s="2"/>
      <c r="J32" s="2"/>
      <c r="K32" s="7"/>
      <c r="L32" s="7"/>
    </row>
    <row r="33" spans="1:12" x14ac:dyDescent="0.25">
      <c r="A33" s="2"/>
      <c r="B33" s="2"/>
      <c r="C33" s="2"/>
      <c r="D33" s="2"/>
      <c r="E33" s="2"/>
      <c r="F33" s="2"/>
      <c r="G33" s="2"/>
      <c r="H33" s="7"/>
      <c r="I33" s="2"/>
      <c r="J33" s="2"/>
      <c r="K33" s="7"/>
      <c r="L33" s="7"/>
    </row>
    <row r="34" spans="1:12" x14ac:dyDescent="0.25">
      <c r="A34" s="2"/>
      <c r="B34" s="2"/>
      <c r="C34" s="2"/>
      <c r="D34" s="2"/>
      <c r="E34" s="2"/>
      <c r="F34" s="2"/>
      <c r="G34" s="2"/>
      <c r="H34" s="7"/>
      <c r="I34" s="2"/>
      <c r="J34" s="2"/>
      <c r="K34" s="7"/>
      <c r="L34" s="7"/>
    </row>
    <row r="35" spans="1:12" x14ac:dyDescent="0.25">
      <c r="A35" s="2"/>
      <c r="B35" s="2"/>
      <c r="C35" s="2"/>
      <c r="D35" s="2"/>
      <c r="E35" s="2"/>
      <c r="F35" s="2"/>
      <c r="G35" s="2"/>
      <c r="H35" s="7"/>
      <c r="I35" s="2"/>
      <c r="J35" s="2"/>
      <c r="K35" s="7"/>
      <c r="L35" s="7"/>
    </row>
    <row r="36" spans="1:12" x14ac:dyDescent="0.25">
      <c r="A36" s="2"/>
      <c r="B36" s="2"/>
      <c r="C36" s="2"/>
      <c r="D36" s="2"/>
      <c r="E36" s="2"/>
      <c r="F36" s="2"/>
      <c r="G36" s="2"/>
      <c r="H36" s="7"/>
      <c r="I36" s="2"/>
      <c r="J36" s="2"/>
      <c r="K36" s="7"/>
      <c r="L36" s="7"/>
    </row>
    <row r="37" spans="1:12" x14ac:dyDescent="0.25">
      <c r="A37" s="2"/>
      <c r="B37" s="2"/>
      <c r="C37" s="2"/>
      <c r="D37" s="2"/>
      <c r="E37" s="2"/>
      <c r="F37" s="2"/>
      <c r="G37" s="2"/>
      <c r="H37" s="7"/>
      <c r="I37" s="2"/>
      <c r="J37" s="2"/>
      <c r="K37" s="7"/>
      <c r="L37" s="7"/>
    </row>
    <row r="38" spans="1:12" x14ac:dyDescent="0.25">
      <c r="A38" s="2"/>
      <c r="B38" s="2"/>
      <c r="C38" s="2"/>
      <c r="D38" s="2"/>
      <c r="E38" s="2"/>
      <c r="F38" s="2"/>
      <c r="G38" s="2"/>
      <c r="H38" s="7"/>
      <c r="I38" s="2"/>
      <c r="J38" s="2"/>
      <c r="K38" s="7"/>
      <c r="L38" s="7"/>
    </row>
    <row r="39" spans="1:12" x14ac:dyDescent="0.25">
      <c r="A39" s="2"/>
      <c r="B39" s="2"/>
      <c r="C39" s="2"/>
      <c r="D39" s="2"/>
      <c r="E39" s="2"/>
      <c r="F39" s="2"/>
      <c r="G39" s="2"/>
      <c r="H39" s="7"/>
      <c r="I39" s="2"/>
      <c r="J39" s="2"/>
      <c r="K39" s="7"/>
      <c r="L39" s="7"/>
    </row>
    <row r="40" spans="1:12" x14ac:dyDescent="0.25">
      <c r="A40" s="2"/>
      <c r="B40" s="2"/>
      <c r="C40" s="2"/>
      <c r="D40" s="2"/>
      <c r="E40" s="2"/>
      <c r="F40" s="2"/>
      <c r="G40" s="2"/>
      <c r="H40" s="7"/>
      <c r="I40" s="2"/>
      <c r="J40" s="2"/>
      <c r="K40" s="7"/>
      <c r="L40" s="7"/>
    </row>
    <row r="41" spans="1:12" x14ac:dyDescent="0.25">
      <c r="A41" s="2"/>
      <c r="B41" s="2"/>
      <c r="C41" s="2"/>
      <c r="D41" s="2"/>
      <c r="E41" s="2"/>
      <c r="F41" s="2"/>
      <c r="G41" s="2"/>
      <c r="H41" s="7"/>
      <c r="I41" s="2"/>
      <c r="J41" s="2"/>
      <c r="K41" s="7"/>
      <c r="L41" s="7"/>
    </row>
    <row r="42" spans="1:12" x14ac:dyDescent="0.25">
      <c r="A42" s="2"/>
      <c r="B42" s="2"/>
      <c r="C42" s="2"/>
      <c r="D42" s="2"/>
      <c r="E42" s="2"/>
      <c r="F42" s="2"/>
      <c r="G42" s="2"/>
      <c r="H42" s="7"/>
      <c r="I42" s="2"/>
      <c r="J42" s="2"/>
      <c r="K42" s="7"/>
      <c r="L42" s="7"/>
    </row>
    <row r="43" spans="1:12" x14ac:dyDescent="0.25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7"/>
    </row>
    <row r="44" spans="1:12" x14ac:dyDescent="0.25">
      <c r="A44" s="2"/>
      <c r="B44" s="2"/>
      <c r="C44" s="2"/>
      <c r="D44" s="2"/>
      <c r="E44" s="2"/>
      <c r="F44" s="2"/>
      <c r="G44" s="2"/>
      <c r="H44" s="7"/>
      <c r="I44" s="2"/>
      <c r="J44" s="2"/>
      <c r="K44" s="7"/>
      <c r="L44" s="7"/>
    </row>
    <row r="45" spans="1:12" x14ac:dyDescent="0.25">
      <c r="A45" s="2"/>
      <c r="B45" s="2"/>
      <c r="C45" s="2"/>
      <c r="D45" s="2"/>
      <c r="E45" s="2"/>
      <c r="F45" s="2"/>
      <c r="G45" s="2"/>
      <c r="H45" s="7"/>
      <c r="I45" s="2"/>
      <c r="J45" s="2"/>
      <c r="K45" s="7"/>
      <c r="L45" s="7"/>
    </row>
    <row r="46" spans="1:12" x14ac:dyDescent="0.25">
      <c r="A46" s="2"/>
      <c r="B46" s="2"/>
      <c r="C46" s="2"/>
      <c r="D46" s="2"/>
      <c r="E46" s="2"/>
      <c r="F46" s="2"/>
      <c r="G46" s="2"/>
      <c r="H46" s="7"/>
      <c r="I46" s="2"/>
      <c r="J46" s="2"/>
      <c r="K46" s="7"/>
      <c r="L46" s="7"/>
    </row>
    <row r="47" spans="1:12" x14ac:dyDescent="0.25">
      <c r="A47" s="2"/>
      <c r="B47" s="2"/>
      <c r="C47" s="2"/>
      <c r="D47" s="2"/>
      <c r="E47" s="2"/>
      <c r="F47" s="2"/>
      <c r="G47" s="2"/>
      <c r="H47" s="7"/>
      <c r="I47" s="2"/>
      <c r="J47" s="2"/>
      <c r="K47" s="7"/>
      <c r="L47" s="7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7"/>
      <c r="L48" s="7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7"/>
      <c r="L49" s="7"/>
    </row>
    <row r="50" spans="1:12" x14ac:dyDescent="0.25">
      <c r="K50" s="5"/>
      <c r="L50" s="5"/>
    </row>
    <row r="51" spans="1:12" x14ac:dyDescent="0.25">
      <c r="K51" s="5"/>
      <c r="L51" s="5"/>
    </row>
    <row r="52" spans="1:12" x14ac:dyDescent="0.25">
      <c r="K52" s="5"/>
      <c r="L52" s="5"/>
    </row>
    <row r="53" spans="1:12" x14ac:dyDescent="0.25">
      <c r="K53" s="5"/>
      <c r="L53" s="5"/>
    </row>
    <row r="54" spans="1:12" x14ac:dyDescent="0.25">
      <c r="K54" s="5"/>
      <c r="L54" s="5"/>
    </row>
    <row r="55" spans="1:12" x14ac:dyDescent="0.25">
      <c r="K55" s="5"/>
      <c r="L55" s="5"/>
    </row>
    <row r="56" spans="1:12" x14ac:dyDescent="0.25">
      <c r="K56" s="5"/>
      <c r="L56" s="5"/>
    </row>
    <row r="57" spans="1:12" x14ac:dyDescent="0.25">
      <c r="K57" s="5"/>
      <c r="L57" s="5"/>
    </row>
    <row r="58" spans="1:12" x14ac:dyDescent="0.25">
      <c r="K58" s="5"/>
      <c r="L58" s="5"/>
    </row>
    <row r="59" spans="1:12" x14ac:dyDescent="0.25">
      <c r="K59" s="5"/>
      <c r="L59" s="5"/>
    </row>
    <row r="60" spans="1:12" x14ac:dyDescent="0.25">
      <c r="K60" s="5"/>
      <c r="L60" s="5"/>
    </row>
    <row r="61" spans="1:12" x14ac:dyDescent="0.25">
      <c r="K61" s="5"/>
      <c r="L61" s="5"/>
    </row>
    <row r="62" spans="1:12" x14ac:dyDescent="0.25">
      <c r="K62" s="5"/>
      <c r="L62" s="5"/>
    </row>
    <row r="63" spans="1:12" x14ac:dyDescent="0.25">
      <c r="K63" s="5"/>
      <c r="L63" s="5"/>
    </row>
    <row r="64" spans="1:12" x14ac:dyDescent="0.25">
      <c r="K64" s="5"/>
      <c r="L64" s="5"/>
    </row>
    <row r="65" spans="11:12" x14ac:dyDescent="0.25">
      <c r="K65" s="5"/>
      <c r="L65" s="5"/>
    </row>
    <row r="66" spans="11:12" x14ac:dyDescent="0.25">
      <c r="K66" s="5"/>
      <c r="L66" s="5"/>
    </row>
    <row r="67" spans="11:12" x14ac:dyDescent="0.25">
      <c r="K67" s="5"/>
      <c r="L67" s="5"/>
    </row>
    <row r="68" spans="11:12" x14ac:dyDescent="0.25">
      <c r="K68" s="5"/>
      <c r="L68" s="5"/>
    </row>
    <row r="69" spans="11:12" x14ac:dyDescent="0.25">
      <c r="K69" s="5"/>
      <c r="L69" s="5"/>
    </row>
    <row r="70" spans="11:12" x14ac:dyDescent="0.25">
      <c r="K70" s="5"/>
      <c r="L70" s="5"/>
    </row>
    <row r="71" spans="11:12" x14ac:dyDescent="0.25">
      <c r="K71" s="5"/>
      <c r="L71" s="5"/>
    </row>
    <row r="72" spans="11:12" x14ac:dyDescent="0.25">
      <c r="K72" s="5"/>
      <c r="L72" s="5"/>
    </row>
    <row r="73" spans="11:12" x14ac:dyDescent="0.25">
      <c r="K73" s="5"/>
      <c r="L73" s="5"/>
    </row>
    <row r="74" spans="11:12" x14ac:dyDescent="0.25">
      <c r="K74" s="5"/>
      <c r="L74" s="5"/>
    </row>
    <row r="75" spans="11:12" x14ac:dyDescent="0.25">
      <c r="K75" s="5"/>
      <c r="L75" s="5"/>
    </row>
    <row r="76" spans="11:12" x14ac:dyDescent="0.25">
      <c r="K76" s="5"/>
      <c r="L76" s="5"/>
    </row>
    <row r="77" spans="11:12" x14ac:dyDescent="0.25">
      <c r="K77" s="5"/>
      <c r="L77" s="5"/>
    </row>
    <row r="78" spans="11:12" x14ac:dyDescent="0.25">
      <c r="K78" s="5"/>
      <c r="L78" s="5"/>
    </row>
    <row r="79" spans="11:12" x14ac:dyDescent="0.25">
      <c r="K79" s="5"/>
      <c r="L79" s="5"/>
    </row>
    <row r="80" spans="11:12" x14ac:dyDescent="0.25">
      <c r="K80" s="5"/>
      <c r="L80" s="5"/>
    </row>
    <row r="81" spans="11:12" x14ac:dyDescent="0.25">
      <c r="K81" s="5"/>
      <c r="L81" s="5"/>
    </row>
    <row r="82" spans="11:12" x14ac:dyDescent="0.25">
      <c r="K82" s="5"/>
      <c r="L82" s="5"/>
    </row>
    <row r="83" spans="11:12" x14ac:dyDescent="0.25">
      <c r="K83" s="5"/>
      <c r="L83" s="5"/>
    </row>
    <row r="84" spans="11:12" x14ac:dyDescent="0.25">
      <c r="K84" s="5"/>
      <c r="L84" s="5"/>
    </row>
    <row r="85" spans="11:12" x14ac:dyDescent="0.25">
      <c r="K85" s="5"/>
      <c r="L85" s="5"/>
    </row>
    <row r="86" spans="11:12" x14ac:dyDescent="0.25">
      <c r="K86" s="5"/>
    </row>
    <row r="87" spans="11:12" x14ac:dyDescent="0.25">
      <c r="K87" s="5"/>
    </row>
    <row r="88" spans="11:12" x14ac:dyDescent="0.25">
      <c r="K88" s="5"/>
    </row>
    <row r="89" spans="11:12" x14ac:dyDescent="0.25">
      <c r="K89" s="5"/>
    </row>
    <row r="90" spans="11:12" x14ac:dyDescent="0.25">
      <c r="K90" s="5"/>
    </row>
    <row r="91" spans="11:12" x14ac:dyDescent="0.25">
      <c r="K91" s="5"/>
    </row>
    <row r="92" spans="11:12" x14ac:dyDescent="0.25">
      <c r="K92" s="5"/>
    </row>
    <row r="93" spans="11:12" x14ac:dyDescent="0.25">
      <c r="K93" s="5"/>
    </row>
    <row r="94" spans="11:12" x14ac:dyDescent="0.25">
      <c r="K94" s="5"/>
    </row>
    <row r="95" spans="11:12" x14ac:dyDescent="0.25">
      <c r="K95" s="5"/>
    </row>
    <row r="96" spans="11:12" x14ac:dyDescent="0.25">
      <c r="K96" s="5"/>
    </row>
    <row r="97" spans="11:11" x14ac:dyDescent="0.25">
      <c r="K97" s="5"/>
    </row>
    <row r="98" spans="11:11" x14ac:dyDescent="0.25">
      <c r="K98" s="5"/>
    </row>
    <row r="99" spans="11:11" x14ac:dyDescent="0.25">
      <c r="K99" s="5"/>
    </row>
    <row r="100" spans="11:11" x14ac:dyDescent="0.25">
      <c r="K100" s="5"/>
    </row>
    <row r="101" spans="11:11" x14ac:dyDescent="0.25">
      <c r="K101" s="5"/>
    </row>
    <row r="102" spans="11:11" x14ac:dyDescent="0.25">
      <c r="K102" s="5"/>
    </row>
    <row r="103" spans="11:11" x14ac:dyDescent="0.25">
      <c r="K103" s="5"/>
    </row>
    <row r="104" spans="11:11" x14ac:dyDescent="0.25">
      <c r="K104" s="5"/>
    </row>
    <row r="105" spans="11:11" x14ac:dyDescent="0.25">
      <c r="K105" s="5"/>
    </row>
    <row r="106" spans="11:11" x14ac:dyDescent="0.25">
      <c r="K106" s="5"/>
    </row>
    <row r="107" spans="11:11" x14ac:dyDescent="0.25">
      <c r="K107" s="5"/>
    </row>
    <row r="108" spans="11:11" x14ac:dyDescent="0.25">
      <c r="K108" s="5"/>
    </row>
    <row r="109" spans="11:11" x14ac:dyDescent="0.25">
      <c r="K109" s="5"/>
    </row>
    <row r="110" spans="11:11" x14ac:dyDescent="0.25">
      <c r="K110" s="5"/>
    </row>
    <row r="111" spans="11:11" x14ac:dyDescent="0.25">
      <c r="K111" s="5"/>
    </row>
    <row r="112" spans="11:11" x14ac:dyDescent="0.25">
      <c r="K112" s="5"/>
    </row>
    <row r="113" spans="11:11" x14ac:dyDescent="0.25">
      <c r="K113" s="5"/>
    </row>
    <row r="114" spans="11:11" x14ac:dyDescent="0.25">
      <c r="K114" s="5"/>
    </row>
    <row r="115" spans="11:11" x14ac:dyDescent="0.25">
      <c r="K115" s="5"/>
    </row>
    <row r="116" spans="11:11" x14ac:dyDescent="0.25">
      <c r="K116" s="5"/>
    </row>
    <row r="117" spans="11:11" x14ac:dyDescent="0.25">
      <c r="K117" s="5"/>
    </row>
    <row r="118" spans="11:11" x14ac:dyDescent="0.25">
      <c r="K118" s="5"/>
    </row>
    <row r="119" spans="11:11" x14ac:dyDescent="0.25">
      <c r="K119" s="5"/>
    </row>
    <row r="120" spans="11:11" x14ac:dyDescent="0.25">
      <c r="K120" s="5"/>
    </row>
    <row r="121" spans="11:11" x14ac:dyDescent="0.25">
      <c r="K121" s="5"/>
    </row>
    <row r="122" spans="11:11" x14ac:dyDescent="0.25">
      <c r="K122" s="5"/>
    </row>
    <row r="123" spans="11:11" x14ac:dyDescent="0.25">
      <c r="K123" s="5"/>
    </row>
  </sheetData>
  <mergeCells count="11">
    <mergeCell ref="J3:L3"/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2111</vt:lpstr>
      <vt:lpstr>2210</vt:lpstr>
      <vt:lpstr>2220</vt:lpstr>
      <vt:lpstr>2230</vt:lpstr>
      <vt:lpstr>2240</vt:lpstr>
      <vt:lpstr>2270</vt:lpstr>
      <vt:lpstr>3140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2018-01-31T12:08:10Z</cp:lastPrinted>
  <dcterms:created xsi:type="dcterms:W3CDTF">2017-11-13T07:39:31Z</dcterms:created>
  <dcterms:modified xsi:type="dcterms:W3CDTF">2019-08-05T11:02:30Z</dcterms:modified>
</cp:coreProperties>
</file>